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Library\Energy Efficiency\Distributed Generation Programs\Data Requests\CPUC Filings\AB693\Semi Annual Report Templates\"/>
    </mc:Choice>
  </mc:AlternateContent>
  <bookViews>
    <workbookView xWindow="28680" yWindow="-120" windowWidth="15996" windowHeight="25440" activeTab="5"/>
  </bookViews>
  <sheets>
    <sheet name="SDG&amp;E (Table 1)" sheetId="6" r:id="rId1"/>
    <sheet name="SCE (Table 1)" sheetId="1" r:id="rId2"/>
    <sheet name="PG&amp;E (Table 1)" sheetId="8" r:id="rId3"/>
    <sheet name="Liberty (Table 1)" sheetId="7" r:id="rId4"/>
    <sheet name="Pacific Corp(Table 1)" sheetId="9" r:id="rId5"/>
    <sheet name="All IOUs (Table 2)" sheetId="5" r:id="rId6"/>
    <sheet name="Cumulative Costs (Table 3)" sheetId="4" r:id="rId7"/>
  </sheets>
  <externalReferences>
    <externalReference r:id="rId8"/>
  </externalReferences>
  <definedNames>
    <definedName name="NotTollFree">'[1]PG&amp;E'!$T$6:$T$12</definedName>
    <definedName name="_xlnm.Print_Area" localSheetId="5">'All IOUs (Table 2)'!$A$1:$D$32</definedName>
    <definedName name="_xlnm.Print_Area" localSheetId="6">'Cumulative Costs (Table 3)'!$A$1:$B$11</definedName>
    <definedName name="_xlnm.Print_Area" localSheetId="3">'Liberty (Table 1)'!$A$1:$D$32</definedName>
    <definedName name="_xlnm.Print_Area" localSheetId="4">'Pacific Corp(Table 1)'!$A$1:$D$32</definedName>
    <definedName name="_xlnm.Print_Area" localSheetId="2">'PG&amp;E (Table 1)'!$A$1:$D$35</definedName>
    <definedName name="_xlnm.Print_Area" localSheetId="1">'SCE (Table 1)'!$A$1:$D$32</definedName>
    <definedName name="_xlnm.Print_Area" localSheetId="0">'SDG&amp;E (Table 1)'!$A$1:$D$32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5" l="1"/>
  <c r="D13" i="5"/>
  <c r="D14" i="5"/>
  <c r="D15" i="5"/>
  <c r="C20" i="5"/>
  <c r="D18" i="5"/>
  <c r="D17" i="5"/>
  <c r="C18" i="5"/>
  <c r="C17" i="5"/>
  <c r="C12" i="5"/>
  <c r="C15" i="5"/>
  <c r="C10" i="5"/>
  <c r="C9" i="5"/>
  <c r="C8" i="5"/>
  <c r="C7" i="5"/>
  <c r="C6" i="5"/>
  <c r="C15" i="9"/>
  <c r="D15" i="9"/>
  <c r="B11" i="4"/>
</calcChain>
</file>

<file path=xl/sharedStrings.xml><?xml version="1.0" encoding="utf-8"?>
<sst xmlns="http://schemas.openxmlformats.org/spreadsheetml/2006/main" count="241" uniqueCount="72">
  <si>
    <t>SOMAH Program Table 1 - Status of SOMAH Balancing Account Funds</t>
  </si>
  <si>
    <t>San Diego Gas and Electric</t>
  </si>
  <si>
    <t>Through June 30, 2019</t>
  </si>
  <si>
    <t>Prior Amounts Reported^
In Last Report</t>
  </si>
  <si>
    <t>Amounts As of Report Date</t>
  </si>
  <si>
    <t>Forecasted  Amounts (Next 6 Months)</t>
  </si>
  <si>
    <t>Starting Balance</t>
  </si>
  <si>
    <t>Starting Balance of the 6-Month Period (including Carryover) [1]</t>
  </si>
  <si>
    <t>Interest Accrued in this Period [2]</t>
  </si>
  <si>
    <t>Balancing Account Balance at Report Date [3]</t>
  </si>
  <si>
    <t>Amount of any SOMAH funds filed in ERRA/ECAC waiting CPUC approval for transfer to Balancing Account [4]</t>
  </si>
  <si>
    <t>Any funds approved in ERRA/ECAC in this period [5]</t>
  </si>
  <si>
    <t>IOU Administrative Costs</t>
  </si>
  <si>
    <t>Regulatory Compliance [6]</t>
  </si>
  <si>
    <t>Program Management Support [7]</t>
  </si>
  <si>
    <t>IT / Customer Billing [8]</t>
  </si>
  <si>
    <r>
      <t xml:space="preserve">IOU Administrative Costs TOTAL </t>
    </r>
    <r>
      <rPr>
        <sz val="10"/>
        <rFont val="Arial"/>
        <family val="2"/>
      </rPr>
      <t>(Sum of [6] through [8])</t>
    </r>
  </si>
  <si>
    <t>Non-IOU, Non PA Implementation Costs</t>
  </si>
  <si>
    <t>Funds Available to CPUC Energy Division for EM&amp;V [9]</t>
  </si>
  <si>
    <t>Amount Transferred to CPUC Energy Division for EM&amp;V [10]</t>
  </si>
  <si>
    <t>Ending Balance</t>
  </si>
  <si>
    <t>Semi-Annual Ending Balance [11]*</t>
  </si>
  <si>
    <t>^ Amounts reported in previous Utility Semi-Annual Administrative Expense Report.</t>
  </si>
  <si>
    <t>[1] Carryover includes unspent/uncommitted funds  that have not yet been allocated for or spent and carried over from the previous report period.  These can include administrative or incentive funds, or both.</t>
  </si>
  <si>
    <t>[2] Interest accrued in current reporting period of 6 months.</t>
  </si>
  <si>
    <t>[3] Total balancing account fund amount includes carryover funds, and any funds not spent.  Will not exclude "committed" funds not yet spent.</t>
  </si>
  <si>
    <t xml:space="preserve">[4] This field should footnote, when applicable 1) the date of the filed ERRA/ECAC, 2) expected CPUC Decision date, and 3) the amount to be transferred to the SOMAH balancing account when approved by CPUC Decision. </t>
  </si>
  <si>
    <t>[5] Include only those SOMAH funds approved in this report period. This field should footnote the transfer date to the balancing account. </t>
  </si>
  <si>
    <t>[6] Compliance Filings Directed by SOMAH Decision(s), Creation of SOMAH Tariff, Ad-hoc Energy Division Data Requests Pertaining to SOMAH</t>
  </si>
  <si>
    <t xml:space="preserve">[7] Contract Management (Staffing, Legal Fees, Contract Processing/Support), Incentive Processing, SOMAH PA Data Requests, Working Group Meetings/Meetings with SOMAH PA, Internal Administration </t>
  </si>
  <si>
    <t>[8] Operational Billing Activities, Billing System SOMAH Integration, Billing Operations / Ongoing Maintenance, Upfront IT build-out costs, Billing System Integration, System Automation of routine billing for SOMAH VNM, Account set up (Initial and New Party), Manual routine billing, Exception Processing</t>
  </si>
  <si>
    <t xml:space="preserve">[9] Individual IOU's projected co-funding contributions to Energy Division's annual budget of $500,000 for activities related to implementation and oversight of the SOMAH Program  </t>
  </si>
  <si>
    <t>[10] Sum of any invoices paid to Energy Division or for EM&amp;V in the report period. This field should footnote the amount/purpose.</t>
  </si>
  <si>
    <t>[11] Semi-Annual Ending Balance is the total of the Starting Balance of the 6-month Period including Carryover minus all costs. Is expected to be the basis for the next report's Carryover.</t>
  </si>
  <si>
    <t>Southern California Edison</t>
  </si>
  <si>
    <t>Includes carryover</t>
  </si>
  <si>
    <t>Pacific Gas and Electric</t>
  </si>
  <si>
    <t>See Footnote 1</t>
  </si>
  <si>
    <t>See Footnote 2</t>
  </si>
  <si>
    <t>At ED Direction</t>
  </si>
  <si>
    <t>See Footnote 3 $88,137,517</t>
  </si>
  <si>
    <t>Footnote 1: Business Finance did not reconcile this account in the first two quarters of 2019. PG&amp;E will report on all interest accrued to date in the next semi-annual report.</t>
  </si>
  <si>
    <t>Footnote 2: All regulatory compliance work for PG&amp;E is under the general operation of the business and is not tracked separately or at the program level.</t>
  </si>
  <si>
    <t>Footnote 3: The IT/Customer Billing work done to date was not charged to the SOMAH Balancing Account and is not reflected in this total.</t>
  </si>
  <si>
    <t>Liberty Utilities (CalPeco Electric) LLC</t>
  </si>
  <si>
    <t>Liberty Notes</t>
  </si>
  <si>
    <t>Total funding allocated to SOMAH BA since program started</t>
  </si>
  <si>
    <t>Pending ECAC Filing approval</t>
  </si>
  <si>
    <t>NA</t>
  </si>
  <si>
    <t>Regulatory labor aggregated with Rates and Regulatory Affairs</t>
  </si>
  <si>
    <t>Includes all expenses under detail [7]</t>
  </si>
  <si>
    <t>Calculated as Liberty's portion of 2016-2018 total collections (0.496%) multiplied by $500,000</t>
  </si>
  <si>
    <t>Pacific Corp</t>
  </si>
  <si>
    <t xml:space="preserve"> Did not file ECAC in this period; filed August 1 </t>
  </si>
  <si>
    <t>Did not file ECAC in this period; filed August 1</t>
  </si>
  <si>
    <t>SOMAH Program Table 2 - Status of SOMAH Balancing Account Funds</t>
  </si>
  <si>
    <t>All 5 IOUs</t>
  </si>
  <si>
    <t>Notes</t>
  </si>
  <si>
    <t xml:space="preserve">Not all IOU's had amounts listed </t>
  </si>
  <si>
    <t xml:space="preserve"> </t>
  </si>
  <si>
    <t>Semi-Annual Ending Balance [11]</t>
  </si>
  <si>
    <t>SOMAH Program Table 3 - Total IOU SOMAH Program Administration Expenses to date</t>
  </si>
  <si>
    <t>Cumulative totals for all 5 IOUs</t>
  </si>
  <si>
    <t xml:space="preserve">Utility </t>
  </si>
  <si>
    <t>Total SOMAH IOU Program Administration Expenses (to date)</t>
  </si>
  <si>
    <t>Pacific Gas and Electric Company [1]</t>
  </si>
  <si>
    <t>See Footnote 2 for PG&amp;E in Table 1</t>
  </si>
  <si>
    <t>Southern California Edison [2]</t>
  </si>
  <si>
    <t>San Diego Gas &amp; Electric Company [3]</t>
  </si>
  <si>
    <t>PacifiCorp Company [4]</t>
  </si>
  <si>
    <t>Liberty Utilities Company [5]</t>
  </si>
  <si>
    <t>All IOU Administrative Costs TOTAL (Sum of [1]-[5])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</si>
</sst>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_([$$-409]* #,##0.00_);_([$$-409]* \(#,##0.00\);_([$$-409]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47">
    <xf numFmtId="0" fontId="0" fillId="0" borderId="0" xfId="0"/>
    <xf numFmtId="0" fontId="1" fillId="2" borderId="5" xfId="1" applyFont="1" applyFill="1" applyBorder="1"/>
    <xf numFmtId="164" fontId="1" fillId="0" borderId="6" xfId="3" applyNumberFormat="1" applyFont="1" applyFill="1" applyBorder="1"/>
    <xf numFmtId="164" fontId="1" fillId="0" borderId="5" xfId="3" applyNumberFormat="1" applyFont="1" applyFill="1" applyBorder="1"/>
    <xf numFmtId="164" fontId="3" fillId="0" borderId="4" xfId="1" applyNumberFormat="1" applyFont="1" applyFill="1" applyBorder="1"/>
    <xf numFmtId="0" fontId="3" fillId="2" borderId="2" xfId="1" applyFont="1" applyFill="1" applyBorder="1"/>
    <xf numFmtId="0" fontId="1" fillId="0" borderId="5" xfId="1" applyFont="1" applyBorder="1"/>
    <xf numFmtId="0" fontId="3" fillId="2" borderId="5" xfId="1" applyFont="1" applyFill="1" applyBorder="1"/>
    <xf numFmtId="0" fontId="3" fillId="0" borderId="4" xfId="1" applyFont="1" applyBorder="1"/>
    <xf numFmtId="0" fontId="1" fillId="0" borderId="5" xfId="2" applyFont="1" applyBorder="1"/>
    <xf numFmtId="0" fontId="1" fillId="0" borderId="8" xfId="1" applyFont="1" applyBorder="1"/>
    <xf numFmtId="0" fontId="3" fillId="2" borderId="2" xfId="1" applyFont="1" applyFill="1" applyBorder="1" applyAlignment="1">
      <alignment horizontal="center" wrapText="1"/>
    </xf>
    <xf numFmtId="0" fontId="1" fillId="0" borderId="4" xfId="1" applyFont="1" applyBorder="1"/>
    <xf numFmtId="0" fontId="3" fillId="2" borderId="4" xfId="1" applyFont="1" applyFill="1" applyBorder="1"/>
    <xf numFmtId="0" fontId="6" fillId="0" borderId="0" xfId="2" applyFont="1" applyBorder="1" applyAlignment="1"/>
    <xf numFmtId="0" fontId="1" fillId="0" borderId="5" xfId="1" applyFont="1" applyBorder="1" applyAlignment="1">
      <alignment wrapText="1"/>
    </xf>
    <xf numFmtId="0" fontId="1" fillId="0" borderId="4" xfId="2" applyFont="1" applyBorder="1"/>
    <xf numFmtId="0" fontId="1" fillId="0" borderId="2" xfId="1" applyFont="1" applyBorder="1"/>
    <xf numFmtId="0" fontId="1" fillId="0" borderId="6" xfId="1" applyFont="1" applyBorder="1"/>
    <xf numFmtId="0" fontId="7" fillId="0" borderId="8" xfId="1" applyFont="1" applyBorder="1"/>
    <xf numFmtId="165" fontId="1" fillId="0" borderId="2" xfId="1" applyNumberFormat="1" applyFont="1" applyBorder="1"/>
    <xf numFmtId="165" fontId="1" fillId="0" borderId="5" xfId="1" applyNumberFormat="1" applyFont="1" applyBorder="1"/>
    <xf numFmtId="166" fontId="1" fillId="0" borderId="4" xfId="1" applyNumberFormat="1" applyFont="1" applyBorder="1"/>
    <xf numFmtId="165" fontId="1" fillId="0" borderId="7" xfId="1" applyNumberFormat="1" applyFont="1" applyBorder="1"/>
    <xf numFmtId="164" fontId="1" fillId="0" borderId="5" xfId="3" applyNumberFormat="1" applyFont="1" applyFill="1" applyBorder="1" applyAlignment="1">
      <alignment wrapText="1"/>
    </xf>
    <xf numFmtId="164" fontId="7" fillId="0" borderId="5" xfId="3" applyNumberFormat="1" applyFont="1" applyFill="1" applyBorder="1"/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2" fillId="0" borderId="9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</cellXfs>
  <cellStyles count="7">
    <cellStyle name="Currency 2" xfId="3"/>
    <cellStyle name="Normal" xfId="0" builtinId="0"/>
    <cellStyle name="Normal 135" xfId="5"/>
    <cellStyle name="Normal 14" xfId="2"/>
    <cellStyle name="Normal 2 2 2" xfId="1"/>
    <cellStyle name="Normal 2 2 2 2" xfId="6"/>
    <cellStyle name="Percent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by/AppData/Local/Microsoft/Windows/Temporary%20Internet%20Files/Content.Outlook/DOYUAX25/PGE%20Table%2010%20Decemb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PG&amp;E"/>
      <sheetName val="Sheet3"/>
    </sheetNames>
    <sheetDataSet>
      <sheetData sheetId="0">
        <row r="2">
          <cell r="A2">
            <v>13818</v>
          </cell>
        </row>
      </sheetData>
      <sheetData sheetId="1"/>
      <sheetData sheetId="2">
        <row r="1">
          <cell r="C1" t="str">
            <v>HEAP/LiHeap Application Assistance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32"/>
  <sheetViews>
    <sheetView zoomScale="115" zoomScaleNormal="115" workbookViewId="0">
      <selection activeCell="F13" sqref="F13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4" ht="15.6" x14ac:dyDescent="0.3">
      <c r="A1" s="28" t="s">
        <v>0</v>
      </c>
      <c r="B1" s="29"/>
      <c r="C1" s="29"/>
      <c r="D1" s="30"/>
    </row>
    <row r="2" spans="1:4" ht="15.6" x14ac:dyDescent="0.3">
      <c r="A2" s="31" t="s">
        <v>1</v>
      </c>
      <c r="B2" s="32"/>
      <c r="C2" s="33"/>
      <c r="D2" s="34"/>
    </row>
    <row r="3" spans="1:4" ht="15.6" x14ac:dyDescent="0.3">
      <c r="A3" s="35" t="s">
        <v>2</v>
      </c>
      <c r="B3" s="36"/>
      <c r="C3" s="36"/>
      <c r="D3" s="37"/>
    </row>
    <row r="4" spans="1:4" ht="26.4" x14ac:dyDescent="0.25">
      <c r="A4" s="5"/>
      <c r="B4" s="11" t="s">
        <v>3</v>
      </c>
      <c r="C4" s="11" t="s">
        <v>4</v>
      </c>
      <c r="D4" s="11" t="s">
        <v>5</v>
      </c>
    </row>
    <row r="5" spans="1:4" x14ac:dyDescent="0.25">
      <c r="A5" s="7" t="s">
        <v>6</v>
      </c>
      <c r="B5" s="7"/>
      <c r="C5" s="1"/>
      <c r="D5" s="38"/>
    </row>
    <row r="6" spans="1:4" x14ac:dyDescent="0.25">
      <c r="A6" s="6" t="s">
        <v>7</v>
      </c>
      <c r="B6" s="6">
        <v>0</v>
      </c>
      <c r="C6" s="3">
        <v>9911193</v>
      </c>
      <c r="D6" s="38"/>
    </row>
    <row r="7" spans="1:4" x14ac:dyDescent="0.25">
      <c r="A7" s="6" t="s">
        <v>8</v>
      </c>
      <c r="B7" s="6">
        <v>0</v>
      </c>
      <c r="C7" s="3">
        <v>404712</v>
      </c>
      <c r="D7" s="38"/>
    </row>
    <row r="8" spans="1:4" x14ac:dyDescent="0.25">
      <c r="A8" s="6" t="s">
        <v>9</v>
      </c>
      <c r="B8" s="6">
        <v>0</v>
      </c>
      <c r="C8" s="3">
        <v>19307858</v>
      </c>
      <c r="D8" s="38"/>
    </row>
    <row r="9" spans="1:4" ht="26.4" x14ac:dyDescent="0.25">
      <c r="A9" s="15" t="s">
        <v>10</v>
      </c>
      <c r="B9" s="6">
        <v>0</v>
      </c>
      <c r="C9" s="3">
        <v>0</v>
      </c>
      <c r="D9" s="38"/>
    </row>
    <row r="10" spans="1:4" x14ac:dyDescent="0.25">
      <c r="A10" s="6" t="s">
        <v>11</v>
      </c>
      <c r="B10" s="6">
        <v>0</v>
      </c>
      <c r="C10" s="3">
        <v>10115640</v>
      </c>
      <c r="D10" s="38"/>
    </row>
    <row r="11" spans="1:4" x14ac:dyDescent="0.25">
      <c r="A11" s="7" t="s">
        <v>12</v>
      </c>
      <c r="B11" s="7"/>
      <c r="C11" s="1"/>
      <c r="D11" s="39"/>
    </row>
    <row r="12" spans="1:4" x14ac:dyDescent="0.25">
      <c r="A12" s="6" t="s">
        <v>13</v>
      </c>
      <c r="B12" s="6">
        <v>0</v>
      </c>
      <c r="C12" s="3">
        <v>76</v>
      </c>
      <c r="D12" s="2">
        <v>500</v>
      </c>
    </row>
    <row r="13" spans="1:4" x14ac:dyDescent="0.25">
      <c r="A13" s="6" t="s">
        <v>14</v>
      </c>
      <c r="B13" s="6">
        <v>0</v>
      </c>
      <c r="C13" s="3">
        <v>22756</v>
      </c>
      <c r="D13" s="2">
        <v>25000</v>
      </c>
    </row>
    <row r="14" spans="1:4" x14ac:dyDescent="0.25">
      <c r="A14" s="6" t="s">
        <v>15</v>
      </c>
      <c r="B14" s="6">
        <v>0</v>
      </c>
      <c r="C14" s="3">
        <v>978880</v>
      </c>
      <c r="D14" s="3">
        <v>121120</v>
      </c>
    </row>
    <row r="15" spans="1:4" x14ac:dyDescent="0.25">
      <c r="A15" s="8" t="s">
        <v>16</v>
      </c>
      <c r="B15" s="8">
        <v>0</v>
      </c>
      <c r="C15" s="3">
        <v>1001712</v>
      </c>
      <c r="D15" s="4">
        <v>146620</v>
      </c>
    </row>
    <row r="16" spans="1:4" x14ac:dyDescent="0.25">
      <c r="A16" s="7" t="s">
        <v>17</v>
      </c>
      <c r="B16" s="7"/>
      <c r="C16" s="1"/>
      <c r="D16" s="1"/>
    </row>
    <row r="17" spans="1:4" ht="13.5" customHeight="1" x14ac:dyDescent="0.25">
      <c r="A17" s="9" t="s">
        <v>18</v>
      </c>
      <c r="B17" s="9">
        <v>0</v>
      </c>
      <c r="C17" s="3">
        <v>25750</v>
      </c>
      <c r="D17" s="3">
        <v>51500</v>
      </c>
    </row>
    <row r="18" spans="1:4" ht="13.5" customHeight="1" x14ac:dyDescent="0.25">
      <c r="A18" s="16" t="s">
        <v>19</v>
      </c>
      <c r="B18" s="12">
        <v>0</v>
      </c>
      <c r="C18" s="12">
        <v>0</v>
      </c>
      <c r="D18" s="12"/>
    </row>
    <row r="19" spans="1:4" ht="13.5" customHeight="1" x14ac:dyDescent="0.25">
      <c r="A19" s="7" t="s">
        <v>20</v>
      </c>
      <c r="B19" s="13"/>
      <c r="C19" s="13"/>
      <c r="D19" s="13"/>
    </row>
    <row r="20" spans="1:4" x14ac:dyDescent="0.25">
      <c r="A20" s="19" t="s">
        <v>21</v>
      </c>
      <c r="B20" s="17">
        <v>0</v>
      </c>
      <c r="C20" s="20">
        <v>19307858</v>
      </c>
      <c r="D20" s="17"/>
    </row>
    <row r="21" spans="1:4" ht="12" customHeight="1" x14ac:dyDescent="0.25">
      <c r="A21" s="27" t="s">
        <v>22</v>
      </c>
      <c r="B21" s="27"/>
      <c r="C21" s="27"/>
      <c r="D21" s="27"/>
    </row>
    <row r="22" spans="1:4" ht="27.75" customHeight="1" x14ac:dyDescent="0.25">
      <c r="A22" s="27" t="s">
        <v>23</v>
      </c>
      <c r="B22" s="27"/>
      <c r="C22" s="27"/>
      <c r="D22" s="27"/>
    </row>
    <row r="23" spans="1:4" ht="15" customHeight="1" x14ac:dyDescent="0.25">
      <c r="A23" s="27" t="s">
        <v>24</v>
      </c>
      <c r="B23" s="27"/>
      <c r="C23" s="27"/>
      <c r="D23" s="27"/>
    </row>
    <row r="24" spans="1:4" ht="12.75" customHeight="1" x14ac:dyDescent="0.25">
      <c r="A24" s="27" t="s">
        <v>25</v>
      </c>
      <c r="B24" s="27"/>
      <c r="C24" s="27"/>
      <c r="D24" s="27"/>
    </row>
    <row r="25" spans="1:4" ht="12.75" customHeight="1" x14ac:dyDescent="0.25">
      <c r="A25" s="27" t="s">
        <v>26</v>
      </c>
      <c r="B25" s="27"/>
      <c r="C25" s="27"/>
      <c r="D25" s="27"/>
    </row>
    <row r="26" spans="1:4" ht="12" customHeight="1" x14ac:dyDescent="0.25">
      <c r="A26" s="27" t="s">
        <v>27</v>
      </c>
      <c r="B26" s="27"/>
      <c r="C26" s="27"/>
      <c r="D26" s="27"/>
    </row>
    <row r="27" spans="1:4" ht="12.75" customHeight="1" x14ac:dyDescent="0.25">
      <c r="A27" s="27" t="s">
        <v>28</v>
      </c>
      <c r="B27" s="27"/>
      <c r="C27" s="27"/>
      <c r="D27" s="27"/>
    </row>
    <row r="28" spans="1:4" ht="25.5" customHeight="1" x14ac:dyDescent="0.25">
      <c r="A28" s="27" t="s">
        <v>29</v>
      </c>
      <c r="B28" s="27"/>
      <c r="C28" s="27"/>
      <c r="D28" s="27"/>
    </row>
    <row r="29" spans="1:4" ht="24.75" customHeight="1" x14ac:dyDescent="0.25">
      <c r="A29" s="27" t="s">
        <v>30</v>
      </c>
      <c r="B29" s="27"/>
      <c r="C29" s="27"/>
      <c r="D29" s="27"/>
    </row>
    <row r="30" spans="1:4" ht="27" customHeight="1" x14ac:dyDescent="0.25">
      <c r="A30" s="27" t="s">
        <v>31</v>
      </c>
      <c r="B30" s="27"/>
      <c r="C30" s="27"/>
      <c r="D30" s="27"/>
    </row>
    <row r="31" spans="1:4" ht="14.25" customHeight="1" x14ac:dyDescent="0.25">
      <c r="A31" s="27" t="s">
        <v>32</v>
      </c>
      <c r="B31" s="27"/>
      <c r="C31" s="27"/>
      <c r="D31" s="27"/>
    </row>
    <row r="32" spans="1:4" ht="27.75" customHeight="1" x14ac:dyDescent="0.25">
      <c r="A32" s="40" t="s">
        <v>33</v>
      </c>
      <c r="B32" s="40"/>
      <c r="C32" s="40"/>
      <c r="D32" s="40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/>
  <headerFooter alignWithMargins="0">
    <oddHeader>&amp;C Individual IOU (Table 1) -SOMAH Program IOU Semi-Annual Administrative Expense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32"/>
  <sheetViews>
    <sheetView zoomScale="115" zoomScaleNormal="115" workbookViewId="0">
      <selection activeCell="E16" sqref="E16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5" ht="15.6" x14ac:dyDescent="0.3">
      <c r="A1" s="28" t="s">
        <v>0</v>
      </c>
      <c r="B1" s="29"/>
      <c r="C1" s="29"/>
      <c r="D1" s="30"/>
    </row>
    <row r="2" spans="1:5" ht="15.6" x14ac:dyDescent="0.3">
      <c r="A2" s="31" t="s">
        <v>34</v>
      </c>
      <c r="B2" s="32"/>
      <c r="C2" s="33"/>
      <c r="D2" s="34"/>
    </row>
    <row r="3" spans="1:5" ht="16.2" thickBot="1" x14ac:dyDescent="0.35">
      <c r="A3" s="35" t="s">
        <v>2</v>
      </c>
      <c r="B3" s="36"/>
      <c r="C3" s="36"/>
      <c r="D3" s="37"/>
    </row>
    <row r="4" spans="1:5" ht="27" thickBot="1" x14ac:dyDescent="0.3">
      <c r="A4" s="5"/>
      <c r="B4" s="11" t="s">
        <v>3</v>
      </c>
      <c r="C4" s="11" t="s">
        <v>4</v>
      </c>
      <c r="D4" s="11" t="s">
        <v>5</v>
      </c>
    </row>
    <row r="5" spans="1:5" x14ac:dyDescent="0.25">
      <c r="A5" s="7" t="s">
        <v>6</v>
      </c>
      <c r="B5" s="7"/>
      <c r="C5" s="1"/>
      <c r="D5" s="38"/>
    </row>
    <row r="6" spans="1:5" x14ac:dyDescent="0.25">
      <c r="A6" s="6" t="s">
        <v>7</v>
      </c>
      <c r="B6" s="6">
        <v>0</v>
      </c>
      <c r="C6" s="3">
        <v>55069433.490000002</v>
      </c>
      <c r="D6" s="38"/>
    </row>
    <row r="7" spans="1:5" x14ac:dyDescent="0.25">
      <c r="A7" s="6" t="s">
        <v>8</v>
      </c>
      <c r="B7" s="6">
        <v>0</v>
      </c>
      <c r="C7" s="3">
        <v>1010037.62</v>
      </c>
      <c r="D7" s="38"/>
    </row>
    <row r="8" spans="1:5" x14ac:dyDescent="0.25">
      <c r="A8" s="6" t="s">
        <v>9</v>
      </c>
      <c r="B8" s="6">
        <v>0</v>
      </c>
      <c r="C8" s="3">
        <v>48767596.399999999</v>
      </c>
      <c r="D8" s="38"/>
    </row>
    <row r="9" spans="1:5" ht="26.4" x14ac:dyDescent="0.25">
      <c r="A9" s="15" t="s">
        <v>10</v>
      </c>
      <c r="B9" s="6">
        <v>0</v>
      </c>
      <c r="C9" s="3">
        <v>0</v>
      </c>
      <c r="D9" s="38"/>
    </row>
    <row r="10" spans="1:5" x14ac:dyDescent="0.25">
      <c r="A10" s="6" t="s">
        <v>11</v>
      </c>
      <c r="B10" s="6">
        <v>0</v>
      </c>
      <c r="C10" s="3">
        <v>0</v>
      </c>
      <c r="D10" s="38"/>
    </row>
    <row r="11" spans="1:5" x14ac:dyDescent="0.25">
      <c r="A11" s="7" t="s">
        <v>12</v>
      </c>
      <c r="B11" s="7"/>
      <c r="C11" s="1"/>
      <c r="D11" s="39"/>
    </row>
    <row r="12" spans="1:5" x14ac:dyDescent="0.25">
      <c r="A12" s="6" t="s">
        <v>13</v>
      </c>
      <c r="B12" s="6">
        <v>0</v>
      </c>
      <c r="C12" s="3">
        <v>0</v>
      </c>
      <c r="D12" s="2">
        <v>0</v>
      </c>
    </row>
    <row r="13" spans="1:5" x14ac:dyDescent="0.25">
      <c r="A13" s="6" t="s">
        <v>14</v>
      </c>
      <c r="B13" s="6">
        <v>0</v>
      </c>
      <c r="C13" s="3">
        <v>36918.839999999997</v>
      </c>
      <c r="D13" s="2">
        <v>30000</v>
      </c>
    </row>
    <row r="14" spans="1:5" x14ac:dyDescent="0.25">
      <c r="A14" s="6" t="s">
        <v>15</v>
      </c>
      <c r="B14" s="6">
        <v>0</v>
      </c>
      <c r="C14" s="3">
        <v>0</v>
      </c>
      <c r="D14" s="3">
        <v>525000</v>
      </c>
    </row>
    <row r="15" spans="1:5" x14ac:dyDescent="0.25">
      <c r="A15" s="8" t="s">
        <v>16</v>
      </c>
      <c r="B15" s="8">
        <v>0</v>
      </c>
      <c r="C15" s="3">
        <v>36918.839999999997</v>
      </c>
      <c r="D15" s="4">
        <v>535000</v>
      </c>
      <c r="E15">
        <v>0</v>
      </c>
    </row>
    <row r="16" spans="1:5" x14ac:dyDescent="0.25">
      <c r="A16" s="7" t="s">
        <v>17</v>
      </c>
      <c r="B16" s="7"/>
      <c r="C16" s="1"/>
      <c r="D16" s="1"/>
    </row>
    <row r="17" spans="1:5" ht="13.5" customHeight="1" x14ac:dyDescent="0.25">
      <c r="A17" s="9" t="s">
        <v>18</v>
      </c>
      <c r="B17" s="9">
        <v>0</v>
      </c>
      <c r="C17" s="25">
        <v>115875</v>
      </c>
      <c r="D17" s="25">
        <v>231750</v>
      </c>
      <c r="E17" t="s">
        <v>35</v>
      </c>
    </row>
    <row r="18" spans="1:5" ht="13.5" customHeight="1" x14ac:dyDescent="0.25">
      <c r="A18" s="16" t="s">
        <v>19</v>
      </c>
      <c r="B18" s="12">
        <v>0</v>
      </c>
      <c r="C18" s="12">
        <v>0</v>
      </c>
      <c r="D18" s="12">
        <v>0</v>
      </c>
    </row>
    <row r="19" spans="1:5" ht="13.5" customHeight="1" thickBot="1" x14ac:dyDescent="0.3">
      <c r="A19" s="7" t="s">
        <v>20</v>
      </c>
      <c r="B19" s="13"/>
      <c r="C19" s="13"/>
      <c r="D19" s="13"/>
    </row>
    <row r="20" spans="1:5" x14ac:dyDescent="0.25">
      <c r="A20" s="19" t="s">
        <v>21</v>
      </c>
      <c r="B20" s="17">
        <v>0</v>
      </c>
      <c r="C20" s="20">
        <v>48767596</v>
      </c>
      <c r="D20" s="17"/>
    </row>
    <row r="21" spans="1:5" ht="12" customHeight="1" x14ac:dyDescent="0.25">
      <c r="A21" s="27" t="s">
        <v>22</v>
      </c>
      <c r="B21" s="27"/>
      <c r="C21" s="27"/>
      <c r="D21" s="27"/>
    </row>
    <row r="22" spans="1:5" ht="27.75" customHeight="1" x14ac:dyDescent="0.25">
      <c r="A22" s="27" t="s">
        <v>23</v>
      </c>
      <c r="B22" s="27"/>
      <c r="C22" s="27"/>
      <c r="D22" s="27"/>
    </row>
    <row r="23" spans="1:5" ht="15" customHeight="1" x14ac:dyDescent="0.25">
      <c r="A23" s="27" t="s">
        <v>24</v>
      </c>
      <c r="B23" s="27"/>
      <c r="C23" s="27"/>
      <c r="D23" s="27"/>
    </row>
    <row r="24" spans="1:5" ht="12.75" customHeight="1" x14ac:dyDescent="0.25">
      <c r="A24" s="27" t="s">
        <v>25</v>
      </c>
      <c r="B24" s="27"/>
      <c r="C24" s="27"/>
      <c r="D24" s="27"/>
    </row>
    <row r="25" spans="1:5" ht="12.75" customHeight="1" x14ac:dyDescent="0.25">
      <c r="A25" s="27" t="s">
        <v>26</v>
      </c>
      <c r="B25" s="27"/>
      <c r="C25" s="27"/>
      <c r="D25" s="27"/>
    </row>
    <row r="26" spans="1:5" ht="12" customHeight="1" x14ac:dyDescent="0.25">
      <c r="A26" s="27" t="s">
        <v>27</v>
      </c>
      <c r="B26" s="27"/>
      <c r="C26" s="27"/>
      <c r="D26" s="27"/>
    </row>
    <row r="27" spans="1:5" ht="12.75" customHeight="1" x14ac:dyDescent="0.25">
      <c r="A27" s="27" t="s">
        <v>28</v>
      </c>
      <c r="B27" s="27"/>
      <c r="C27" s="27"/>
      <c r="D27" s="27"/>
    </row>
    <row r="28" spans="1:5" ht="25.5" customHeight="1" x14ac:dyDescent="0.25">
      <c r="A28" s="27" t="s">
        <v>29</v>
      </c>
      <c r="B28" s="27"/>
      <c r="C28" s="27"/>
      <c r="D28" s="27"/>
    </row>
    <row r="29" spans="1:5" ht="24.75" customHeight="1" x14ac:dyDescent="0.25">
      <c r="A29" s="27" t="s">
        <v>30</v>
      </c>
      <c r="B29" s="27"/>
      <c r="C29" s="27"/>
      <c r="D29" s="27"/>
    </row>
    <row r="30" spans="1:5" ht="27" customHeight="1" x14ac:dyDescent="0.25">
      <c r="A30" s="27" t="s">
        <v>31</v>
      </c>
      <c r="B30" s="27"/>
      <c r="C30" s="27"/>
      <c r="D30" s="27"/>
    </row>
    <row r="31" spans="1:5" ht="14.25" customHeight="1" x14ac:dyDescent="0.25">
      <c r="A31" s="27" t="s">
        <v>32</v>
      </c>
      <c r="B31" s="27"/>
      <c r="C31" s="27"/>
      <c r="D31" s="27"/>
    </row>
    <row r="32" spans="1:5" ht="27.75" customHeight="1" x14ac:dyDescent="0.25">
      <c r="A32" s="40" t="s">
        <v>33</v>
      </c>
      <c r="B32" s="40"/>
      <c r="C32" s="40"/>
      <c r="D32" s="40"/>
    </row>
  </sheetData>
  <mergeCells count="16">
    <mergeCell ref="A1:D1"/>
    <mergeCell ref="A2:D2"/>
    <mergeCell ref="A3:D3"/>
    <mergeCell ref="A27:D27"/>
    <mergeCell ref="A30:D30"/>
    <mergeCell ref="A26:D26"/>
    <mergeCell ref="A22:D22"/>
    <mergeCell ref="A23:D23"/>
    <mergeCell ref="A21:D21"/>
    <mergeCell ref="A24:D24"/>
    <mergeCell ref="A25:D25"/>
    <mergeCell ref="A32:D32"/>
    <mergeCell ref="D5:D11"/>
    <mergeCell ref="A28:D28"/>
    <mergeCell ref="A29:D29"/>
    <mergeCell ref="A31:D31"/>
  </mergeCells>
  <printOptions headings="1"/>
  <pageMargins left="0.27" right="0.26" top="1" bottom="1" header="0.5" footer="0.5"/>
  <pageSetup scale="91" orientation="landscape" r:id="rId1"/>
  <headerFooter alignWithMargins="0">
    <oddHeader>&amp;C Individual IOU (Table 1) -SOMAH Program IOU Semi-Annual Administrative Expense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35"/>
  <sheetViews>
    <sheetView zoomScale="115" zoomScaleNormal="115" workbookViewId="0">
      <selection activeCell="D16" sqref="D16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4" ht="15.6" x14ac:dyDescent="0.3">
      <c r="A1" s="28" t="s">
        <v>0</v>
      </c>
      <c r="B1" s="29"/>
      <c r="C1" s="29"/>
      <c r="D1" s="30"/>
    </row>
    <row r="2" spans="1:4" ht="15.6" x14ac:dyDescent="0.3">
      <c r="A2" s="31" t="s">
        <v>36</v>
      </c>
      <c r="B2" s="32"/>
      <c r="C2" s="33"/>
      <c r="D2" s="34"/>
    </row>
    <row r="3" spans="1:4" ht="15.6" x14ac:dyDescent="0.3">
      <c r="A3" s="35" t="s">
        <v>2</v>
      </c>
      <c r="B3" s="36"/>
      <c r="C3" s="36"/>
      <c r="D3" s="37"/>
    </row>
    <row r="4" spans="1:4" ht="26.4" x14ac:dyDescent="0.25">
      <c r="A4" s="5"/>
      <c r="B4" s="11" t="s">
        <v>3</v>
      </c>
      <c r="C4" s="11" t="s">
        <v>4</v>
      </c>
      <c r="D4" s="11" t="s">
        <v>5</v>
      </c>
    </row>
    <row r="5" spans="1:4" x14ac:dyDescent="0.25">
      <c r="A5" s="7" t="s">
        <v>6</v>
      </c>
      <c r="B5" s="7"/>
      <c r="C5" s="1"/>
      <c r="D5" s="38"/>
    </row>
    <row r="6" spans="1:4" x14ac:dyDescent="0.25">
      <c r="A6" s="6" t="s">
        <v>7</v>
      </c>
      <c r="B6" s="6">
        <v>0</v>
      </c>
      <c r="C6" s="3">
        <v>50477891</v>
      </c>
      <c r="D6" s="38"/>
    </row>
    <row r="7" spans="1:4" x14ac:dyDescent="0.25">
      <c r="A7" s="6" t="s">
        <v>8</v>
      </c>
      <c r="B7" s="6">
        <v>0</v>
      </c>
      <c r="C7" s="3" t="s">
        <v>37</v>
      </c>
      <c r="D7" s="38"/>
    </row>
    <row r="8" spans="1:4" x14ac:dyDescent="0.25">
      <c r="A8" s="6" t="s">
        <v>9</v>
      </c>
      <c r="B8" s="6">
        <v>0</v>
      </c>
      <c r="C8" s="3">
        <v>88137517</v>
      </c>
      <c r="D8" s="38"/>
    </row>
    <row r="9" spans="1:4" ht="26.4" x14ac:dyDescent="0.25">
      <c r="A9" s="15" t="s">
        <v>10</v>
      </c>
      <c r="B9" s="6">
        <v>0</v>
      </c>
      <c r="C9" s="3">
        <v>41870000</v>
      </c>
      <c r="D9" s="38"/>
    </row>
    <row r="10" spans="1:4" x14ac:dyDescent="0.25">
      <c r="A10" s="6" t="s">
        <v>11</v>
      </c>
      <c r="B10" s="6">
        <v>0</v>
      </c>
      <c r="C10" s="3">
        <v>37737000</v>
      </c>
      <c r="D10" s="38"/>
    </row>
    <row r="11" spans="1:4" x14ac:dyDescent="0.25">
      <c r="A11" s="7" t="s">
        <v>12</v>
      </c>
      <c r="B11" s="7"/>
      <c r="C11" s="1"/>
      <c r="D11" s="39"/>
    </row>
    <row r="12" spans="1:4" x14ac:dyDescent="0.25">
      <c r="A12" s="6" t="s">
        <v>13</v>
      </c>
      <c r="B12" s="6">
        <v>0</v>
      </c>
      <c r="C12" s="3" t="s">
        <v>38</v>
      </c>
      <c r="D12" s="2">
        <v>0</v>
      </c>
    </row>
    <row r="13" spans="1:4" x14ac:dyDescent="0.25">
      <c r="A13" s="6" t="s">
        <v>14</v>
      </c>
      <c r="B13" s="6">
        <v>0</v>
      </c>
      <c r="C13" s="3">
        <v>77374</v>
      </c>
      <c r="D13" s="2">
        <v>92849</v>
      </c>
    </row>
    <row r="14" spans="1:4" x14ac:dyDescent="0.25">
      <c r="A14" s="6" t="s">
        <v>15</v>
      </c>
      <c r="B14" s="6">
        <v>0</v>
      </c>
      <c r="C14" s="3">
        <v>15664</v>
      </c>
      <c r="D14" s="3">
        <v>375200</v>
      </c>
    </row>
    <row r="15" spans="1:4" x14ac:dyDescent="0.25">
      <c r="A15" s="8" t="s">
        <v>16</v>
      </c>
      <c r="B15" s="8">
        <v>0</v>
      </c>
      <c r="C15" s="3">
        <v>93038</v>
      </c>
      <c r="D15" s="4">
        <v>468049</v>
      </c>
    </row>
    <row r="16" spans="1:4" x14ac:dyDescent="0.25">
      <c r="A16" s="7" t="s">
        <v>17</v>
      </c>
      <c r="B16" s="7"/>
      <c r="C16" s="1"/>
      <c r="D16" s="1"/>
    </row>
    <row r="17" spans="1:5" ht="13.5" customHeight="1" x14ac:dyDescent="0.25">
      <c r="A17" s="9" t="s">
        <v>18</v>
      </c>
      <c r="B17" s="9">
        <v>0</v>
      </c>
      <c r="C17" s="3">
        <v>116375</v>
      </c>
      <c r="D17" s="3">
        <v>232750</v>
      </c>
      <c r="E17" t="s">
        <v>35</v>
      </c>
    </row>
    <row r="18" spans="1:5" ht="13.5" customHeight="1" x14ac:dyDescent="0.25">
      <c r="A18" s="16" t="s">
        <v>19</v>
      </c>
      <c r="B18" s="12">
        <v>0</v>
      </c>
      <c r="C18" s="12">
        <v>0</v>
      </c>
      <c r="D18" s="12" t="s">
        <v>39</v>
      </c>
    </row>
    <row r="19" spans="1:5" ht="13.5" customHeight="1" x14ac:dyDescent="0.25">
      <c r="A19" s="7" t="s">
        <v>20</v>
      </c>
      <c r="B19" s="13"/>
      <c r="C19" s="13"/>
      <c r="D19" s="13"/>
    </row>
    <row r="20" spans="1:5" x14ac:dyDescent="0.25">
      <c r="A20" s="19" t="s">
        <v>21</v>
      </c>
      <c r="B20" s="17">
        <v>0</v>
      </c>
      <c r="C20" s="20" t="s">
        <v>40</v>
      </c>
      <c r="D20" s="17"/>
    </row>
    <row r="21" spans="1:5" ht="12" customHeight="1" x14ac:dyDescent="0.25">
      <c r="A21" s="27" t="s">
        <v>22</v>
      </c>
      <c r="B21" s="27"/>
      <c r="C21" s="27"/>
      <c r="D21" s="27"/>
    </row>
    <row r="22" spans="1:5" ht="39" customHeight="1" x14ac:dyDescent="0.25">
      <c r="A22" s="26" t="s">
        <v>41</v>
      </c>
      <c r="B22" s="26"/>
      <c r="C22" s="26"/>
      <c r="D22" s="26"/>
    </row>
    <row r="23" spans="1:5" ht="39" customHeight="1" x14ac:dyDescent="0.25">
      <c r="A23" s="26" t="s">
        <v>42</v>
      </c>
      <c r="B23" s="26"/>
      <c r="C23" s="26"/>
      <c r="D23" s="26"/>
    </row>
    <row r="24" spans="1:5" ht="39" customHeight="1" x14ac:dyDescent="0.25">
      <c r="A24" s="26" t="s">
        <v>43</v>
      </c>
      <c r="B24" s="26"/>
      <c r="C24" s="26"/>
      <c r="D24" s="26"/>
    </row>
    <row r="25" spans="1:5" ht="27.75" customHeight="1" x14ac:dyDescent="0.25">
      <c r="A25" s="27" t="s">
        <v>23</v>
      </c>
      <c r="B25" s="27"/>
      <c r="C25" s="27"/>
      <c r="D25" s="27"/>
    </row>
    <row r="26" spans="1:5" ht="15" customHeight="1" x14ac:dyDescent="0.25">
      <c r="A26" s="27" t="s">
        <v>24</v>
      </c>
      <c r="B26" s="27"/>
      <c r="C26" s="27"/>
      <c r="D26" s="27"/>
    </row>
    <row r="27" spans="1:5" ht="12.75" customHeight="1" x14ac:dyDescent="0.25">
      <c r="A27" s="27" t="s">
        <v>25</v>
      </c>
      <c r="B27" s="27"/>
      <c r="C27" s="27"/>
      <c r="D27" s="27"/>
    </row>
    <row r="28" spans="1:5" ht="12.75" customHeight="1" x14ac:dyDescent="0.25">
      <c r="A28" s="27" t="s">
        <v>26</v>
      </c>
      <c r="B28" s="27"/>
      <c r="C28" s="27"/>
      <c r="D28" s="27"/>
    </row>
    <row r="29" spans="1:5" ht="12" customHeight="1" x14ac:dyDescent="0.25">
      <c r="A29" s="27" t="s">
        <v>27</v>
      </c>
      <c r="B29" s="27"/>
      <c r="C29" s="27"/>
      <c r="D29" s="27"/>
    </row>
    <row r="30" spans="1:5" ht="12.75" customHeight="1" x14ac:dyDescent="0.25">
      <c r="A30" s="27" t="s">
        <v>28</v>
      </c>
      <c r="B30" s="27"/>
      <c r="C30" s="27"/>
      <c r="D30" s="27"/>
    </row>
    <row r="31" spans="1:5" ht="25.5" customHeight="1" x14ac:dyDescent="0.25">
      <c r="A31" s="27" t="s">
        <v>29</v>
      </c>
      <c r="B31" s="27"/>
      <c r="C31" s="27"/>
      <c r="D31" s="27"/>
    </row>
    <row r="32" spans="1:5" ht="24.75" customHeight="1" x14ac:dyDescent="0.25">
      <c r="A32" s="27" t="s">
        <v>30</v>
      </c>
      <c r="B32" s="27"/>
      <c r="C32" s="27"/>
      <c r="D32" s="27"/>
    </row>
    <row r="33" spans="1:4" ht="27" customHeight="1" x14ac:dyDescent="0.25">
      <c r="A33" s="27" t="s">
        <v>31</v>
      </c>
      <c r="B33" s="27"/>
      <c r="C33" s="27"/>
      <c r="D33" s="27"/>
    </row>
    <row r="34" spans="1:4" ht="14.25" customHeight="1" x14ac:dyDescent="0.25">
      <c r="A34" s="27" t="s">
        <v>32</v>
      </c>
      <c r="B34" s="27"/>
      <c r="C34" s="27"/>
      <c r="D34" s="27"/>
    </row>
    <row r="35" spans="1:4" ht="27.75" customHeight="1" x14ac:dyDescent="0.25">
      <c r="A35" s="40" t="s">
        <v>33</v>
      </c>
      <c r="B35" s="40"/>
      <c r="C35" s="40"/>
      <c r="D35" s="40"/>
    </row>
  </sheetData>
  <mergeCells count="16"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31:D31"/>
    <mergeCell ref="A25:D25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/>
  <headerFooter alignWithMargins="0">
    <oddHeader>&amp;C Individual IOU (Table 1) -SOMAH Program IOU Semi-Annual Administrative Expense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32"/>
  <sheetViews>
    <sheetView zoomScale="115" zoomScaleNormal="115" workbookViewId="0">
      <selection activeCell="D18" sqref="D18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5" ht="15.6" x14ac:dyDescent="0.3">
      <c r="A1" s="28" t="s">
        <v>0</v>
      </c>
      <c r="B1" s="29"/>
      <c r="C1" s="29"/>
      <c r="D1" s="30"/>
    </row>
    <row r="2" spans="1:5" ht="15.6" x14ac:dyDescent="0.3">
      <c r="A2" s="31" t="s">
        <v>44</v>
      </c>
      <c r="B2" s="32"/>
      <c r="C2" s="33"/>
      <c r="D2" s="34"/>
    </row>
    <row r="3" spans="1:5" ht="15.6" x14ac:dyDescent="0.3">
      <c r="A3" s="35" t="s">
        <v>2</v>
      </c>
      <c r="B3" s="36"/>
      <c r="C3" s="36"/>
      <c r="D3" s="37"/>
    </row>
    <row r="4" spans="1:5" ht="26.4" x14ac:dyDescent="0.25">
      <c r="A4" s="5"/>
      <c r="B4" s="11" t="s">
        <v>3</v>
      </c>
      <c r="C4" s="11" t="s">
        <v>4</v>
      </c>
      <c r="D4" s="11" t="s">
        <v>5</v>
      </c>
      <c r="E4" t="s">
        <v>45</v>
      </c>
    </row>
    <row r="5" spans="1:5" x14ac:dyDescent="0.25">
      <c r="A5" s="7" t="s">
        <v>6</v>
      </c>
      <c r="B5" s="7"/>
      <c r="C5" s="1"/>
      <c r="D5" s="38"/>
    </row>
    <row r="6" spans="1:5" x14ac:dyDescent="0.25">
      <c r="A6" s="6" t="s">
        <v>7</v>
      </c>
      <c r="B6" s="6">
        <v>0</v>
      </c>
      <c r="C6" s="3">
        <v>783861</v>
      </c>
      <c r="D6" s="38"/>
      <c r="E6" t="s">
        <v>46</v>
      </c>
    </row>
    <row r="7" spans="1:5" x14ac:dyDescent="0.25">
      <c r="A7" s="6" t="s">
        <v>8</v>
      </c>
      <c r="B7" s="6">
        <v>0</v>
      </c>
      <c r="C7" s="3">
        <v>0</v>
      </c>
      <c r="D7" s="38"/>
    </row>
    <row r="8" spans="1:5" x14ac:dyDescent="0.25">
      <c r="A8" s="6" t="s">
        <v>9</v>
      </c>
      <c r="B8" s="6">
        <v>0</v>
      </c>
      <c r="C8" s="3">
        <v>783086</v>
      </c>
      <c r="D8" s="38"/>
    </row>
    <row r="9" spans="1:5" ht="26.4" x14ac:dyDescent="0.25">
      <c r="A9" s="15" t="s">
        <v>10</v>
      </c>
      <c r="B9" s="6">
        <v>0</v>
      </c>
      <c r="C9" s="3">
        <v>466130</v>
      </c>
      <c r="D9" s="38"/>
      <c r="E9" t="s">
        <v>47</v>
      </c>
    </row>
    <row r="10" spans="1:5" x14ac:dyDescent="0.25">
      <c r="A10" s="6" t="s">
        <v>11</v>
      </c>
      <c r="B10" s="6">
        <v>0</v>
      </c>
      <c r="C10" s="3" t="s">
        <v>48</v>
      </c>
      <c r="D10" s="38"/>
      <c r="E10" t="s">
        <v>47</v>
      </c>
    </row>
    <row r="11" spans="1:5" x14ac:dyDescent="0.25">
      <c r="A11" s="7" t="s">
        <v>12</v>
      </c>
      <c r="B11" s="7"/>
      <c r="C11" s="1"/>
      <c r="D11" s="39"/>
    </row>
    <row r="12" spans="1:5" x14ac:dyDescent="0.25">
      <c r="A12" s="6" t="s">
        <v>13</v>
      </c>
      <c r="B12" s="6">
        <v>0</v>
      </c>
      <c r="C12" s="3">
        <v>0</v>
      </c>
      <c r="D12" s="2"/>
      <c r="E12" t="s">
        <v>49</v>
      </c>
    </row>
    <row r="13" spans="1:5" x14ac:dyDescent="0.25">
      <c r="A13" s="6" t="s">
        <v>14</v>
      </c>
      <c r="B13" s="6">
        <v>0</v>
      </c>
      <c r="C13" s="3">
        <v>775</v>
      </c>
      <c r="D13" s="2">
        <v>4651</v>
      </c>
      <c r="E13" t="s">
        <v>50</v>
      </c>
    </row>
    <row r="14" spans="1:5" x14ac:dyDescent="0.25">
      <c r="A14" s="6" t="s">
        <v>15</v>
      </c>
      <c r="B14" s="6">
        <v>0</v>
      </c>
      <c r="C14" s="3">
        <v>0</v>
      </c>
      <c r="D14" s="3"/>
    </row>
    <row r="15" spans="1:5" x14ac:dyDescent="0.25">
      <c r="A15" s="8" t="s">
        <v>16</v>
      </c>
      <c r="B15" s="8">
        <v>0</v>
      </c>
      <c r="C15" s="3">
        <v>775</v>
      </c>
      <c r="D15" s="4">
        <v>4651</v>
      </c>
    </row>
    <row r="16" spans="1:5" x14ac:dyDescent="0.25">
      <c r="A16" s="7" t="s">
        <v>17</v>
      </c>
      <c r="B16" s="7"/>
      <c r="C16" s="1"/>
      <c r="D16" s="1"/>
    </row>
    <row r="17" spans="1:5" ht="13.5" customHeight="1" x14ac:dyDescent="0.25">
      <c r="A17" s="9" t="s">
        <v>18</v>
      </c>
      <c r="B17" s="9">
        <v>0</v>
      </c>
      <c r="C17" s="3">
        <v>1239</v>
      </c>
      <c r="D17" s="3">
        <v>2478</v>
      </c>
      <c r="E17" t="s">
        <v>51</v>
      </c>
    </row>
    <row r="18" spans="1:5" ht="13.5" customHeight="1" x14ac:dyDescent="0.25">
      <c r="A18" s="16" t="s">
        <v>19</v>
      </c>
      <c r="B18" s="12">
        <v>0</v>
      </c>
      <c r="C18" s="22">
        <v>0</v>
      </c>
      <c r="D18" s="12"/>
    </row>
    <row r="19" spans="1:5" ht="13.5" customHeight="1" x14ac:dyDescent="0.25">
      <c r="A19" s="7" t="s">
        <v>20</v>
      </c>
      <c r="B19" s="13"/>
      <c r="C19" s="13"/>
      <c r="D19" s="13"/>
    </row>
    <row r="20" spans="1:5" x14ac:dyDescent="0.25">
      <c r="A20" s="19" t="s">
        <v>21</v>
      </c>
      <c r="B20" s="17">
        <v>0</v>
      </c>
      <c r="C20" s="20">
        <v>783086</v>
      </c>
      <c r="D20" s="17"/>
    </row>
    <row r="21" spans="1:5" ht="12" customHeight="1" x14ac:dyDescent="0.25">
      <c r="A21" s="27" t="s">
        <v>22</v>
      </c>
      <c r="B21" s="27"/>
      <c r="C21" s="27"/>
      <c r="D21" s="27"/>
    </row>
    <row r="22" spans="1:5" ht="27.75" customHeight="1" x14ac:dyDescent="0.25">
      <c r="A22" s="27" t="s">
        <v>23</v>
      </c>
      <c r="B22" s="27"/>
      <c r="C22" s="27"/>
      <c r="D22" s="27"/>
    </row>
    <row r="23" spans="1:5" ht="15" customHeight="1" x14ac:dyDescent="0.25">
      <c r="A23" s="27" t="s">
        <v>24</v>
      </c>
      <c r="B23" s="27"/>
      <c r="C23" s="27"/>
      <c r="D23" s="27"/>
    </row>
    <row r="24" spans="1:5" ht="12.75" customHeight="1" x14ac:dyDescent="0.25">
      <c r="A24" s="27" t="s">
        <v>25</v>
      </c>
      <c r="B24" s="27"/>
      <c r="C24" s="27"/>
      <c r="D24" s="27"/>
    </row>
    <row r="25" spans="1:5" ht="12.75" customHeight="1" x14ac:dyDescent="0.25">
      <c r="A25" s="27" t="s">
        <v>26</v>
      </c>
      <c r="B25" s="27"/>
      <c r="C25" s="27"/>
      <c r="D25" s="27"/>
    </row>
    <row r="26" spans="1:5" ht="12" customHeight="1" x14ac:dyDescent="0.25">
      <c r="A26" s="27" t="s">
        <v>27</v>
      </c>
      <c r="B26" s="27"/>
      <c r="C26" s="27"/>
      <c r="D26" s="27"/>
    </row>
    <row r="27" spans="1:5" ht="12.75" customHeight="1" x14ac:dyDescent="0.25">
      <c r="A27" s="27" t="s">
        <v>28</v>
      </c>
      <c r="B27" s="27"/>
      <c r="C27" s="27"/>
      <c r="D27" s="27"/>
    </row>
    <row r="28" spans="1:5" ht="25.5" customHeight="1" x14ac:dyDescent="0.25">
      <c r="A28" s="27" t="s">
        <v>29</v>
      </c>
      <c r="B28" s="27"/>
      <c r="C28" s="27"/>
      <c r="D28" s="27"/>
    </row>
    <row r="29" spans="1:5" ht="24.75" customHeight="1" x14ac:dyDescent="0.25">
      <c r="A29" s="27" t="s">
        <v>30</v>
      </c>
      <c r="B29" s="27"/>
      <c r="C29" s="27"/>
      <c r="D29" s="27"/>
    </row>
    <row r="30" spans="1:5" ht="27" customHeight="1" x14ac:dyDescent="0.25">
      <c r="A30" s="27" t="s">
        <v>31</v>
      </c>
      <c r="B30" s="27"/>
      <c r="C30" s="27"/>
      <c r="D30" s="27"/>
    </row>
    <row r="31" spans="1:5" ht="14.25" customHeight="1" x14ac:dyDescent="0.25">
      <c r="A31" s="27" t="s">
        <v>32</v>
      </c>
      <c r="B31" s="27"/>
      <c r="C31" s="27"/>
      <c r="D31" s="27"/>
    </row>
    <row r="32" spans="1:5" ht="27.75" customHeight="1" x14ac:dyDescent="0.25">
      <c r="A32" s="40" t="s">
        <v>33</v>
      </c>
      <c r="B32" s="40"/>
      <c r="C32" s="40"/>
      <c r="D32" s="40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/>
  <headerFooter alignWithMargins="0">
    <oddHeader>&amp;C Individual IOU (Table 1) -SOMAH Program IOU Semi-Annual Administrative Expense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32"/>
  <sheetViews>
    <sheetView zoomScale="115" zoomScaleNormal="115" workbookViewId="0">
      <selection activeCell="D18" sqref="D18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4" ht="15.6" x14ac:dyDescent="0.3">
      <c r="A1" s="28" t="s">
        <v>0</v>
      </c>
      <c r="B1" s="29"/>
      <c r="C1" s="29"/>
      <c r="D1" s="30"/>
    </row>
    <row r="2" spans="1:4" ht="15.6" x14ac:dyDescent="0.3">
      <c r="A2" s="31" t="s">
        <v>52</v>
      </c>
      <c r="B2" s="32"/>
      <c r="C2" s="33"/>
      <c r="D2" s="34"/>
    </row>
    <row r="3" spans="1:4" ht="15.6" x14ac:dyDescent="0.3">
      <c r="A3" s="35" t="s">
        <v>2</v>
      </c>
      <c r="B3" s="36"/>
      <c r="C3" s="36"/>
      <c r="D3" s="37"/>
    </row>
    <row r="4" spans="1:4" ht="26.4" x14ac:dyDescent="0.25">
      <c r="A4" s="5"/>
      <c r="B4" s="11" t="s">
        <v>3</v>
      </c>
      <c r="C4" s="11" t="s">
        <v>4</v>
      </c>
      <c r="D4" s="11" t="s">
        <v>5</v>
      </c>
    </row>
    <row r="5" spans="1:4" x14ac:dyDescent="0.25">
      <c r="A5" s="7" t="s">
        <v>6</v>
      </c>
      <c r="B5" s="7"/>
      <c r="C5" s="1"/>
      <c r="D5" s="38"/>
    </row>
    <row r="6" spans="1:4" x14ac:dyDescent="0.25">
      <c r="A6" s="6" t="s">
        <v>7</v>
      </c>
      <c r="B6" s="6">
        <v>0</v>
      </c>
      <c r="C6" s="3">
        <v>2696305</v>
      </c>
      <c r="D6" s="38"/>
    </row>
    <row r="7" spans="1:4" x14ac:dyDescent="0.25">
      <c r="A7" s="6" t="s">
        <v>8</v>
      </c>
      <c r="B7" s="6">
        <v>0</v>
      </c>
      <c r="C7" s="3">
        <v>36096</v>
      </c>
      <c r="D7" s="38"/>
    </row>
    <row r="8" spans="1:4" x14ac:dyDescent="0.25">
      <c r="A8" s="6" t="s">
        <v>9</v>
      </c>
      <c r="B8" s="6">
        <v>0</v>
      </c>
      <c r="C8" s="3">
        <v>3298086</v>
      </c>
      <c r="D8" s="38"/>
    </row>
    <row r="9" spans="1:4" ht="26.4" x14ac:dyDescent="0.25">
      <c r="A9" s="15" t="s">
        <v>10</v>
      </c>
      <c r="B9" s="6">
        <v>0</v>
      </c>
      <c r="C9" s="24" t="s">
        <v>53</v>
      </c>
      <c r="D9" s="38"/>
    </row>
    <row r="10" spans="1:4" ht="26.4" x14ac:dyDescent="0.25">
      <c r="A10" s="6" t="s">
        <v>11</v>
      </c>
      <c r="B10" s="6">
        <v>0</v>
      </c>
      <c r="C10" s="24" t="s">
        <v>54</v>
      </c>
      <c r="D10" s="38"/>
    </row>
    <row r="11" spans="1:4" x14ac:dyDescent="0.25">
      <c r="A11" s="7" t="s">
        <v>12</v>
      </c>
      <c r="B11" s="7"/>
      <c r="C11" s="1"/>
      <c r="D11" s="39"/>
    </row>
    <row r="12" spans="1:4" x14ac:dyDescent="0.25">
      <c r="A12" s="6" t="s">
        <v>13</v>
      </c>
      <c r="B12" s="6">
        <v>0</v>
      </c>
      <c r="C12" s="3">
        <v>0</v>
      </c>
      <c r="D12" s="2">
        <v>1000</v>
      </c>
    </row>
    <row r="13" spans="1:4" x14ac:dyDescent="0.25">
      <c r="A13" s="6" t="s">
        <v>14</v>
      </c>
      <c r="B13" s="6">
        <v>0</v>
      </c>
      <c r="C13" s="3">
        <v>29163</v>
      </c>
      <c r="D13" s="2">
        <v>16078</v>
      </c>
    </row>
    <row r="14" spans="1:4" x14ac:dyDescent="0.25">
      <c r="A14" s="6" t="s">
        <v>15</v>
      </c>
      <c r="B14" s="6">
        <v>0</v>
      </c>
      <c r="C14" s="3">
        <v>291</v>
      </c>
      <c r="D14" s="3">
        <v>6000</v>
      </c>
    </row>
    <row r="15" spans="1:4" x14ac:dyDescent="0.25">
      <c r="A15" s="8" t="s">
        <v>16</v>
      </c>
      <c r="B15" s="8">
        <v>0</v>
      </c>
      <c r="C15" s="3">
        <f>SUM(C12:C14)</f>
        <v>29454</v>
      </c>
      <c r="D15" s="4">
        <f>SUM(D12:D14)</f>
        <v>23078</v>
      </c>
    </row>
    <row r="16" spans="1:4" x14ac:dyDescent="0.25">
      <c r="A16" s="7" t="s">
        <v>17</v>
      </c>
      <c r="B16" s="7"/>
      <c r="C16" s="1"/>
      <c r="D16" s="1"/>
    </row>
    <row r="17" spans="1:4" ht="13.5" customHeight="1" x14ac:dyDescent="0.25">
      <c r="A17" s="9" t="s">
        <v>18</v>
      </c>
      <c r="B17" s="9">
        <v>0</v>
      </c>
      <c r="C17" s="3">
        <v>3375</v>
      </c>
      <c r="D17" s="3">
        <v>6750</v>
      </c>
    </row>
    <row r="18" spans="1:4" ht="13.5" customHeight="1" x14ac:dyDescent="0.25">
      <c r="A18" s="16" t="s">
        <v>19</v>
      </c>
      <c r="B18" s="12">
        <v>0</v>
      </c>
      <c r="C18" s="12"/>
      <c r="D18" s="12"/>
    </row>
    <row r="19" spans="1:4" ht="13.5" customHeight="1" x14ac:dyDescent="0.25">
      <c r="A19" s="7" t="s">
        <v>20</v>
      </c>
      <c r="B19" s="13"/>
      <c r="C19" s="13"/>
      <c r="D19" s="13"/>
    </row>
    <row r="20" spans="1:4" x14ac:dyDescent="0.25">
      <c r="A20" s="19" t="s">
        <v>21</v>
      </c>
      <c r="B20" s="17">
        <v>0</v>
      </c>
      <c r="C20" s="20">
        <v>3298086</v>
      </c>
      <c r="D20" s="17"/>
    </row>
    <row r="21" spans="1:4" ht="12" customHeight="1" x14ac:dyDescent="0.25">
      <c r="A21" s="27" t="s">
        <v>22</v>
      </c>
      <c r="B21" s="27"/>
      <c r="C21" s="27"/>
      <c r="D21" s="27"/>
    </row>
    <row r="22" spans="1:4" ht="27.75" customHeight="1" x14ac:dyDescent="0.25">
      <c r="A22" s="27" t="s">
        <v>23</v>
      </c>
      <c r="B22" s="27"/>
      <c r="C22" s="27"/>
      <c r="D22" s="27"/>
    </row>
    <row r="23" spans="1:4" ht="15" customHeight="1" x14ac:dyDescent="0.25">
      <c r="A23" s="27" t="s">
        <v>24</v>
      </c>
      <c r="B23" s="27"/>
      <c r="C23" s="27"/>
      <c r="D23" s="27"/>
    </row>
    <row r="24" spans="1:4" ht="12.75" customHeight="1" x14ac:dyDescent="0.25">
      <c r="A24" s="27" t="s">
        <v>25</v>
      </c>
      <c r="B24" s="27"/>
      <c r="C24" s="27"/>
      <c r="D24" s="27"/>
    </row>
    <row r="25" spans="1:4" ht="12.75" customHeight="1" x14ac:dyDescent="0.25">
      <c r="A25" s="27" t="s">
        <v>26</v>
      </c>
      <c r="B25" s="27"/>
      <c r="C25" s="27"/>
      <c r="D25" s="27"/>
    </row>
    <row r="26" spans="1:4" ht="12" customHeight="1" x14ac:dyDescent="0.25">
      <c r="A26" s="27" t="s">
        <v>27</v>
      </c>
      <c r="B26" s="27"/>
      <c r="C26" s="27"/>
      <c r="D26" s="27"/>
    </row>
    <row r="27" spans="1:4" ht="12.75" customHeight="1" x14ac:dyDescent="0.25">
      <c r="A27" s="27" t="s">
        <v>28</v>
      </c>
      <c r="B27" s="27"/>
      <c r="C27" s="27"/>
      <c r="D27" s="27"/>
    </row>
    <row r="28" spans="1:4" ht="25.5" customHeight="1" x14ac:dyDescent="0.25">
      <c r="A28" s="27" t="s">
        <v>29</v>
      </c>
      <c r="B28" s="27"/>
      <c r="C28" s="27"/>
      <c r="D28" s="27"/>
    </row>
    <row r="29" spans="1:4" ht="24.75" customHeight="1" x14ac:dyDescent="0.25">
      <c r="A29" s="27" t="s">
        <v>30</v>
      </c>
      <c r="B29" s="27"/>
      <c r="C29" s="27"/>
      <c r="D29" s="27"/>
    </row>
    <row r="30" spans="1:4" ht="27" customHeight="1" x14ac:dyDescent="0.25">
      <c r="A30" s="27" t="s">
        <v>31</v>
      </c>
      <c r="B30" s="27"/>
      <c r="C30" s="27"/>
      <c r="D30" s="27"/>
    </row>
    <row r="31" spans="1:4" ht="14.25" customHeight="1" x14ac:dyDescent="0.25">
      <c r="A31" s="27" t="s">
        <v>32</v>
      </c>
      <c r="B31" s="27"/>
      <c r="C31" s="27"/>
      <c r="D31" s="27"/>
    </row>
    <row r="32" spans="1:4" ht="27.75" customHeight="1" x14ac:dyDescent="0.25">
      <c r="A32" s="40" t="s">
        <v>33</v>
      </c>
      <c r="B32" s="40"/>
      <c r="C32" s="40"/>
      <c r="D32" s="40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/>
  <headerFooter alignWithMargins="0">
    <oddHeader>&amp;C Individual IOU (Table 1) -SOMAH Program IOU Semi-Annual Administrative Expense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115" zoomScaleNormal="115" workbookViewId="0">
      <selection activeCell="F4" sqref="F4"/>
    </sheetView>
  </sheetViews>
  <sheetFormatPr defaultRowHeight="13.2" x14ac:dyDescent="0.25"/>
  <cols>
    <col min="1" max="1" width="55.5546875" customWidth="1"/>
    <col min="2" max="2" width="28.5546875" customWidth="1"/>
    <col min="3" max="3" width="25" customWidth="1"/>
    <col min="4" max="4" width="24.5546875" customWidth="1"/>
    <col min="5" max="5" width="26.44140625" customWidth="1"/>
    <col min="11" max="11" width="35.5546875" customWidth="1"/>
  </cols>
  <sheetData>
    <row r="1" spans="1:5" ht="15.6" x14ac:dyDescent="0.3">
      <c r="A1" s="28" t="s">
        <v>55</v>
      </c>
      <c r="B1" s="29"/>
      <c r="C1" s="29"/>
      <c r="D1" s="30"/>
    </row>
    <row r="2" spans="1:5" ht="15.6" x14ac:dyDescent="0.3">
      <c r="A2" s="31" t="s">
        <v>56</v>
      </c>
      <c r="B2" s="32"/>
      <c r="C2" s="33"/>
      <c r="D2" s="34"/>
    </row>
    <row r="3" spans="1:5" ht="16.2" thickBot="1" x14ac:dyDescent="0.35">
      <c r="A3" s="35" t="s">
        <v>2</v>
      </c>
      <c r="B3" s="36"/>
      <c r="C3" s="36"/>
      <c r="D3" s="37"/>
    </row>
    <row r="4" spans="1:5" ht="27" thickBot="1" x14ac:dyDescent="0.3">
      <c r="A4" s="5"/>
      <c r="B4" s="11" t="s">
        <v>3</v>
      </c>
      <c r="C4" s="11" t="s">
        <v>4</v>
      </c>
      <c r="D4" s="11" t="s">
        <v>5</v>
      </c>
      <c r="E4" t="s">
        <v>57</v>
      </c>
    </row>
    <row r="5" spans="1:5" x14ac:dyDescent="0.25">
      <c r="A5" s="7" t="s">
        <v>6</v>
      </c>
      <c r="B5" s="7"/>
      <c r="C5" s="1"/>
      <c r="D5" s="38"/>
    </row>
    <row r="6" spans="1:5" x14ac:dyDescent="0.25">
      <c r="A6" s="6" t="s">
        <v>7</v>
      </c>
      <c r="B6" s="6"/>
      <c r="C6" s="3">
        <f>'SDG&amp;E (Table 1)'!C6+'SCE (Table 1)'!C6+'PG&amp;E (Table 1)'!C6+'Liberty (Table 1)'!C6+'Pacific Corp(Table 1)'!C6</f>
        <v>118938683.49000001</v>
      </c>
      <c r="D6" s="38"/>
    </row>
    <row r="7" spans="1:5" x14ac:dyDescent="0.25">
      <c r="A7" s="6" t="s">
        <v>8</v>
      </c>
      <c r="B7" s="6"/>
      <c r="C7" s="3">
        <f>'SDG&amp;E (Table 1)'!C7+'SCE (Table 1)'!C7+'Liberty (Table 1)'!C7+'Pacific Corp(Table 1)'!C7</f>
        <v>1450845.62</v>
      </c>
      <c r="D7" s="38"/>
    </row>
    <row r="8" spans="1:5" x14ac:dyDescent="0.25">
      <c r="A8" s="6" t="s">
        <v>9</v>
      </c>
      <c r="B8" s="6"/>
      <c r="C8" s="3">
        <f>'SDG&amp;E (Table 1)'!C8+'SCE (Table 1)'!C8+'PG&amp;E (Table 1)'!C8+'Liberty (Table 1)'!C8+'Pacific Corp(Table 1)'!C8</f>
        <v>160294143.40000001</v>
      </c>
      <c r="D8" s="38"/>
    </row>
    <row r="9" spans="1:5" ht="26.4" x14ac:dyDescent="0.25">
      <c r="A9" s="15" t="s">
        <v>10</v>
      </c>
      <c r="B9" s="6"/>
      <c r="C9" s="3">
        <f>'SDG&amp;E (Table 1)'!C9+'SCE (Table 1)'!C9+'PG&amp;E (Table 1)'!C9+'Liberty (Table 1)'!C9</f>
        <v>42336130</v>
      </c>
      <c r="D9" s="38"/>
      <c r="E9" t="s">
        <v>58</v>
      </c>
    </row>
    <row r="10" spans="1:5" x14ac:dyDescent="0.25">
      <c r="A10" s="6" t="s">
        <v>11</v>
      </c>
      <c r="B10" s="6"/>
      <c r="C10" s="3">
        <f>'SDG&amp;E (Table 1)'!C10+'SCE (Table 1)'!C10+'PG&amp;E (Table 1)'!C10</f>
        <v>47852640</v>
      </c>
      <c r="D10" s="38"/>
      <c r="E10" t="s">
        <v>58</v>
      </c>
    </row>
    <row r="11" spans="1:5" x14ac:dyDescent="0.25">
      <c r="A11" s="7" t="s">
        <v>12</v>
      </c>
      <c r="B11" s="7"/>
      <c r="C11" s="1"/>
      <c r="D11" s="39"/>
    </row>
    <row r="12" spans="1:5" x14ac:dyDescent="0.25">
      <c r="A12" s="6" t="s">
        <v>13</v>
      </c>
      <c r="B12" s="6"/>
      <c r="C12" s="3">
        <f>'SDG&amp;E (Table 1)'!C12+'SCE (Table 1)'!C12+'Liberty (Table 1)'!C12+'Pacific Corp(Table 1)'!C12</f>
        <v>76</v>
      </c>
      <c r="D12" s="2">
        <f>'SDG&amp;E (Table 1)'!D12+'SCE (Table 1)'!D12+'PG&amp;E (Table 1)'!D12+'Liberty (Table 1)'!D12+'Pacific Corp(Table 1)'!D12</f>
        <v>1500</v>
      </c>
    </row>
    <row r="13" spans="1:5" x14ac:dyDescent="0.25">
      <c r="A13" s="6" t="s">
        <v>14</v>
      </c>
      <c r="B13" s="6"/>
      <c r="C13" s="3">
        <v>166987</v>
      </c>
      <c r="D13" s="2">
        <f>'SDG&amp;E (Table 1)'!D13+'SCE (Table 1)'!D13+'PG&amp;E (Table 1)'!D13+'Liberty (Table 1)'!D13+'Pacific Corp(Table 1)'!D13</f>
        <v>168578</v>
      </c>
    </row>
    <row r="14" spans="1:5" x14ac:dyDescent="0.25">
      <c r="A14" s="6" t="s">
        <v>15</v>
      </c>
      <c r="B14" s="6"/>
      <c r="C14" s="3">
        <v>994835</v>
      </c>
      <c r="D14" s="3">
        <f>'SDG&amp;E (Table 1)'!D14+'SCE (Table 1)'!D14+'PG&amp;E (Table 1)'!D14+'Liberty (Table 1)'!D14+'Pacific Corp(Table 1)'!D14</f>
        <v>1027320</v>
      </c>
    </row>
    <row r="15" spans="1:5" x14ac:dyDescent="0.25">
      <c r="A15" s="8" t="s">
        <v>16</v>
      </c>
      <c r="B15" s="8"/>
      <c r="C15" s="3">
        <f>SUM(C12:C14)</f>
        <v>1161898</v>
      </c>
      <c r="D15" s="4">
        <f>D12+D13+D14</f>
        <v>1197398</v>
      </c>
    </row>
    <row r="16" spans="1:5" x14ac:dyDescent="0.25">
      <c r="A16" s="7" t="s">
        <v>17</v>
      </c>
      <c r="B16" s="7"/>
      <c r="C16" s="1"/>
      <c r="D16" s="1" t="s">
        <v>59</v>
      </c>
    </row>
    <row r="17" spans="1:5" ht="13.5" customHeight="1" x14ac:dyDescent="0.25">
      <c r="A17" s="9" t="s">
        <v>18</v>
      </c>
      <c r="B17" s="9"/>
      <c r="C17" s="3">
        <f>'SDG&amp;E (Table 1)'!C17+'SCE (Table 1)'!C17+'PG&amp;E (Table 1)'!C17+'Liberty (Table 1)'!C17+'Pacific Corp(Table 1)'!C17</f>
        <v>262614</v>
      </c>
      <c r="D17" s="3">
        <f>'SDG&amp;E (Table 1)'!D17+'SCE (Table 1)'!D17+'PG&amp;E (Table 1)'!D17+'Liberty (Table 1)'!D17+'Pacific Corp(Table 1)'!D17</f>
        <v>525228</v>
      </c>
      <c r="E17" t="s">
        <v>58</v>
      </c>
    </row>
    <row r="18" spans="1:5" ht="13.5" customHeight="1" x14ac:dyDescent="0.25">
      <c r="A18" s="16" t="s">
        <v>19</v>
      </c>
      <c r="B18" s="12"/>
      <c r="C18" s="12">
        <f>'SDG&amp;E (Table 1)'!C18+'SCE (Table 1)'!C18+'PG&amp;E (Table 1)'!C18+'Liberty (Table 1)'!C18+'Pacific Corp(Table 1)'!C18</f>
        <v>0</v>
      </c>
      <c r="D18" s="12">
        <f>'SDG&amp;E (Table 1)'!D18+'SCE (Table 1)'!D18+'Liberty (Table 1)'!D18+'Pacific Corp(Table 1)'!D18</f>
        <v>0</v>
      </c>
      <c r="E18" t="s">
        <v>58</v>
      </c>
    </row>
    <row r="19" spans="1:5" ht="13.5" customHeight="1" thickBot="1" x14ac:dyDescent="0.3">
      <c r="A19" s="7" t="s">
        <v>20</v>
      </c>
      <c r="B19" s="13"/>
      <c r="C19" s="13"/>
      <c r="D19" s="13"/>
    </row>
    <row r="20" spans="1:5" ht="13.8" thickBot="1" x14ac:dyDescent="0.3">
      <c r="A20" s="10" t="s">
        <v>60</v>
      </c>
      <c r="B20" s="17"/>
      <c r="C20" s="20">
        <f>('SDG&amp;E (Table 1)'!C20+'SCE (Table 1)'!C20+'Liberty (Table 1)'!C20+'Pacific Corp(Table 1)'!C20)+88137517</f>
        <v>160294143</v>
      </c>
      <c r="D20" s="17"/>
    </row>
    <row r="21" spans="1:5" ht="12" customHeight="1" x14ac:dyDescent="0.25">
      <c r="A21" s="27" t="s">
        <v>22</v>
      </c>
      <c r="B21" s="27"/>
      <c r="C21" s="27"/>
      <c r="D21" s="27"/>
    </row>
    <row r="22" spans="1:5" ht="27.75" customHeight="1" x14ac:dyDescent="0.25">
      <c r="A22" s="27" t="s">
        <v>23</v>
      </c>
      <c r="B22" s="27"/>
      <c r="C22" s="27"/>
      <c r="D22" s="27"/>
    </row>
    <row r="23" spans="1:5" ht="15" customHeight="1" x14ac:dyDescent="0.25">
      <c r="A23" s="27" t="s">
        <v>24</v>
      </c>
      <c r="B23" s="27"/>
      <c r="C23" s="27"/>
      <c r="D23" s="27"/>
    </row>
    <row r="24" spans="1:5" ht="12.75" customHeight="1" x14ac:dyDescent="0.25">
      <c r="A24" s="27" t="s">
        <v>25</v>
      </c>
      <c r="B24" s="27"/>
      <c r="C24" s="27"/>
      <c r="D24" s="27"/>
    </row>
    <row r="25" spans="1:5" ht="12.75" customHeight="1" x14ac:dyDescent="0.25">
      <c r="A25" s="27" t="s">
        <v>26</v>
      </c>
      <c r="B25" s="27"/>
      <c r="C25" s="27"/>
      <c r="D25" s="27"/>
    </row>
    <row r="26" spans="1:5" ht="12" customHeight="1" x14ac:dyDescent="0.25">
      <c r="A26" s="27" t="s">
        <v>27</v>
      </c>
      <c r="B26" s="27"/>
      <c r="C26" s="27"/>
      <c r="D26" s="27"/>
    </row>
    <row r="27" spans="1:5" ht="12.75" customHeight="1" x14ac:dyDescent="0.25">
      <c r="A27" s="27" t="s">
        <v>28</v>
      </c>
      <c r="B27" s="27"/>
      <c r="C27" s="27"/>
      <c r="D27" s="27"/>
    </row>
    <row r="28" spans="1:5" ht="25.5" customHeight="1" x14ac:dyDescent="0.25">
      <c r="A28" s="27" t="s">
        <v>29</v>
      </c>
      <c r="B28" s="27"/>
      <c r="C28" s="27"/>
      <c r="D28" s="27"/>
    </row>
    <row r="29" spans="1:5" ht="24.75" customHeight="1" x14ac:dyDescent="0.25">
      <c r="A29" s="27" t="s">
        <v>30</v>
      </c>
      <c r="B29" s="27"/>
      <c r="C29" s="27"/>
      <c r="D29" s="27"/>
    </row>
    <row r="30" spans="1:5" ht="27" customHeight="1" x14ac:dyDescent="0.25">
      <c r="A30" s="27" t="s">
        <v>31</v>
      </c>
      <c r="B30" s="27"/>
      <c r="C30" s="27"/>
      <c r="D30" s="27"/>
    </row>
    <row r="31" spans="1:5" ht="14.25" customHeight="1" x14ac:dyDescent="0.25">
      <c r="A31" s="27" t="s">
        <v>32</v>
      </c>
      <c r="B31" s="27"/>
      <c r="C31" s="27"/>
      <c r="D31" s="27"/>
    </row>
    <row r="32" spans="1:5" ht="27.75" customHeight="1" x14ac:dyDescent="0.25">
      <c r="A32" s="40" t="s">
        <v>33</v>
      </c>
      <c r="B32" s="40"/>
      <c r="C32" s="40"/>
      <c r="D32" s="40"/>
    </row>
  </sheetData>
  <mergeCells count="16">
    <mergeCell ref="A22:D22"/>
    <mergeCell ref="A1:D1"/>
    <mergeCell ref="A2:D2"/>
    <mergeCell ref="A3:D3"/>
    <mergeCell ref="D5:D11"/>
    <mergeCell ref="A21:D21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1"/>
  <sheetViews>
    <sheetView zoomScale="145" zoomScaleNormal="145" workbookViewId="0">
      <selection activeCell="C10" sqref="C10"/>
    </sheetView>
  </sheetViews>
  <sheetFormatPr defaultRowHeight="13.2" x14ac:dyDescent="0.25"/>
  <cols>
    <col min="1" max="1" width="47.33203125" customWidth="1"/>
    <col min="2" max="2" width="28.5546875" customWidth="1"/>
    <col min="3" max="3" width="26.44140625" customWidth="1"/>
    <col min="9" max="9" width="35.5546875" customWidth="1"/>
  </cols>
  <sheetData>
    <row r="1" spans="1:3" ht="32.25" customHeight="1" x14ac:dyDescent="0.3">
      <c r="A1" s="41" t="s">
        <v>61</v>
      </c>
      <c r="B1" s="42"/>
    </row>
    <row r="2" spans="1:3" ht="15.6" x14ac:dyDescent="0.3">
      <c r="A2" s="43" t="s">
        <v>62</v>
      </c>
      <c r="B2" s="44"/>
      <c r="C2" s="14"/>
    </row>
    <row r="3" spans="1:3" ht="16.2" thickBot="1" x14ac:dyDescent="0.35">
      <c r="A3" s="45" t="s">
        <v>2</v>
      </c>
      <c r="B3" s="46"/>
    </row>
    <row r="4" spans="1:3" ht="40.200000000000003" thickBot="1" x14ac:dyDescent="0.3">
      <c r="A4" s="5" t="s">
        <v>63</v>
      </c>
      <c r="B4" s="11" t="s">
        <v>64</v>
      </c>
    </row>
    <row r="5" spans="1:3" x14ac:dyDescent="0.25">
      <c r="A5" s="18" t="s">
        <v>65</v>
      </c>
      <c r="B5" s="21">
        <v>186075</v>
      </c>
      <c r="C5" t="s">
        <v>66</v>
      </c>
    </row>
    <row r="6" spans="1:3" x14ac:dyDescent="0.25">
      <c r="A6" s="6" t="s">
        <v>67</v>
      </c>
      <c r="B6" s="21">
        <v>36918.839999999997</v>
      </c>
    </row>
    <row r="7" spans="1:3" x14ac:dyDescent="0.25">
      <c r="A7" s="6" t="s">
        <v>68</v>
      </c>
      <c r="B7" s="21">
        <v>1001712</v>
      </c>
    </row>
    <row r="8" spans="1:3" x14ac:dyDescent="0.25">
      <c r="A8" s="6" t="s">
        <v>69</v>
      </c>
      <c r="B8" s="21">
        <v>29454</v>
      </c>
    </row>
    <row r="9" spans="1:3" x14ac:dyDescent="0.25">
      <c r="A9" s="6" t="s">
        <v>70</v>
      </c>
      <c r="B9" s="21">
        <v>775</v>
      </c>
    </row>
    <row r="10" spans="1:3" x14ac:dyDescent="0.25">
      <c r="A10" s="7"/>
      <c r="B10" s="7"/>
    </row>
    <row r="11" spans="1:3" ht="13.8" thickBot="1" x14ac:dyDescent="0.3">
      <c r="A11" s="10" t="s">
        <v>71</v>
      </c>
      <c r="B11" s="23">
        <f>SUM(B5:B9)</f>
        <v>1254934.8400000001</v>
      </c>
    </row>
  </sheetData>
  <mergeCells count="3">
    <mergeCell ref="A1:B1"/>
    <mergeCell ref="A2:B2"/>
    <mergeCell ref="A3:B3"/>
  </mergeCells>
  <printOptions headings="1"/>
  <pageMargins left="0.27" right="0.26" top="1" bottom="1" header="0.5" footer="0.5"/>
  <pageSetup orientation="landscape" r:id="rId1"/>
  <headerFooter alignWithMargins="0">
    <oddHeader>&amp;CCumulative Totals (Table 3) - SOMAH Program IOU Semi-Annual Administrative Expense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egal Document" ma:contentTypeID="0x01010059CF184591B1604A8B5108A47612E812001417249F98166246B871C94DA6044D2E" ma:contentTypeVersion="67" ma:contentTypeDescription="" ma:contentTypeScope="" ma:versionID="c91881b2e5f24119b8d2a1837f3f27d2">
  <xsd:schema xmlns:xsd="http://www.w3.org/2001/XMLSchema" xmlns:xs="http://www.w3.org/2001/XMLSchema" xmlns:p="http://schemas.microsoft.com/office/2006/metadata/properties" xmlns:ns3="ec52a836-0bb4-4d79-aa0d-20b4805e15e2" xmlns:ns4="a4e268e6-c6c5-44dc-b698-3dedf41f22e3" xmlns:ns5="d2dc5d60-c3be-4fb3-a9f3-d6d684f95604" targetNamespace="http://schemas.microsoft.com/office/2006/metadata/properties" ma:root="true" ma:fieldsID="d405f73c5d7afb663cbecebd61b3e5d2" ns3:_="" ns4:_="" ns5:_="">
    <xsd:import namespace="ec52a836-0bb4-4d79-aa0d-20b4805e15e2"/>
    <xsd:import namespace="a4e268e6-c6c5-44dc-b698-3dedf41f22e3"/>
    <xsd:import namespace="d2dc5d60-c3be-4fb3-a9f3-d6d684f95604"/>
    <xsd:element name="properties">
      <xsd:complexType>
        <xsd:sequence>
          <xsd:element name="documentManagement">
            <xsd:complexType>
              <xsd:all>
                <xsd:element ref="ns3:Document_x0020_Date" minOccurs="0"/>
                <xsd:element ref="ns4:LastSharedByTime" minOccurs="0"/>
                <xsd:element ref="ns4:LastSharedByUser" minOccurs="0"/>
                <xsd:element ref="ns3:_dlc_DocId" minOccurs="0"/>
                <xsd:element ref="ns3:_dlc_DocIdUrl" minOccurs="0"/>
                <xsd:element ref="ns3:_dlc_DocIdPersistId" minOccurs="0"/>
                <xsd:element ref="ns5:MediaServiceMetadata" minOccurs="0"/>
                <xsd:element ref="ns5:MediaServiceFastMetadata" minOccurs="0"/>
                <xsd:element ref="ns5:Clip" minOccurs="0"/>
                <xsd:element ref="ns4:Legal_x0020_Group1" minOccurs="0"/>
                <xsd:element ref="ns5:MediaServiceEventHashCode" minOccurs="0"/>
                <xsd:element ref="ns5:MediaServiceGenerationTime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a836-0bb4-4d79-aa0d-20b4805e15e2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3" nillable="true" ma:displayName="Document Date" ma:format="DateOnly" ma:internalName="Document_x0020_Date0">
      <xsd:simpleType>
        <xsd:restriction base="dms:DateTime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68e6-c6c5-44dc-b698-3dedf41f22e3" elementFormDefault="qualified">
    <xsd:import namespace="http://schemas.microsoft.com/office/2006/documentManagement/types"/>
    <xsd:import namespace="http://schemas.microsoft.com/office/infopath/2007/PartnerControls"/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egal_x0020_Group1" ma:index="19" nillable="true" ma:displayName="Legal Group" ma:default="Resource Policy and Planning" ma:format="Dropdown" ma:internalName="Legal_x0020_Group1">
      <xsd:simpleType>
        <xsd:restriction base="dms:Choice">
          <xsd:enumeration value="Claims and General Litigation"/>
          <xsd:enumeration value="Commercial Litigation"/>
          <xsd:enumeration value="Contracts And Intellectual Property"/>
          <xsd:enumeration value="Base Rates and Grid Support"/>
          <xsd:enumeration value="Corporate Governance - Area"/>
          <xsd:enumeration value="Customer and Tariff"/>
          <xsd:enumeration value="Labor and Employment"/>
          <xsd:enumeration value="Licensing and Environmental"/>
          <xsd:enumeration value="Power Procurement"/>
          <xsd:enumeration value="Real Prop and Local Government"/>
          <xsd:enumeration value="Resource Policy and Planning"/>
          <xsd:enumeration value="Transmission and Wholesale Marke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c5d60-c3be-4fb3-a9f3-d6d684f956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lip" ma:index="18" nillable="true" ma:displayName="Clip" ma:list="{909c1646-3c59-4e76-9d6f-cc31a7767851}" ma:internalName="Clip" ma:showField="Title">
      <xsd:simpleType>
        <xsd:restriction base="dms:Lookup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ate xmlns="ec52a836-0bb4-4d79-aa0d-20b4805e15e2">2019-07-22T07:00:00+00:00</Document_x0020_Date>
    <Legal_x0020_Group1 xmlns="a4e268e6-c6c5-44dc-b698-3dedf41f22e3">Resource Policy and Planning</Legal_x0020_Group1>
    <Clip xmlns="d2dc5d60-c3be-4fb3-a9f3-d6d684f95604">28</Clip>
    <_dlc_DocId xmlns="ec52a836-0bb4-4d79-aa0d-20b4805e15e2">LIMSO365-1728027242-3969</_dlc_DocId>
    <_dlc_DocIdUrl xmlns="ec52a836-0bb4-4d79-aa0d-20b4805e15e2">
      <Url>https://edisonintl.sharepoint.com/teams/LIMS O365/RPP/_layouts/15/DocIdRedir.aspx?ID=LIMSO365-1728027242-3969</Url>
      <Description>LIMSO365-1728027242-3969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CEAE1E0C-4094-4F56-A2F3-D4866242C6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9008655-3DD0-42AF-8616-D6F70A46A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2a836-0bb4-4d79-aa0d-20b4805e15e2"/>
    <ds:schemaRef ds:uri="a4e268e6-c6c5-44dc-b698-3dedf41f22e3"/>
    <ds:schemaRef ds:uri="d2dc5d60-c3be-4fb3-a9f3-d6d684f95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8FFE65-3ECE-4484-8191-AAD6B8A45E5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d2dc5d60-c3be-4fb3-a9f3-d6d684f95604"/>
    <ds:schemaRef ds:uri="http://purl.org/dc/elements/1.1/"/>
    <ds:schemaRef ds:uri="http://schemas.openxmlformats.org/package/2006/metadata/core-properties"/>
    <ds:schemaRef ds:uri="a4e268e6-c6c5-44dc-b698-3dedf41f22e3"/>
    <ds:schemaRef ds:uri="ec52a836-0bb4-4d79-aa0d-20b4805e15e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0FF1C7F-57D9-4BDB-9070-AB9CB39DEE7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002AB16-C0FA-41CD-8546-69E96EEE650C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SDG&amp;E (Table 1)</vt:lpstr>
      <vt:lpstr>SCE (Table 1)</vt:lpstr>
      <vt:lpstr>PG&amp;E (Table 1)</vt:lpstr>
      <vt:lpstr>Liberty (Table 1)</vt:lpstr>
      <vt:lpstr>Pacific Corp(Table 1)</vt:lpstr>
      <vt:lpstr>All IOUs (Table 2)</vt:lpstr>
      <vt:lpstr>Cumulative Costs (Table 3)</vt:lpstr>
      <vt:lpstr>'All IOUs (Table 2)'!Print_Area</vt:lpstr>
      <vt:lpstr>'Cumulative Costs (Table 3)'!Print_Area</vt:lpstr>
      <vt:lpstr>'Liberty (Table 1)'!Print_Area</vt:lpstr>
      <vt:lpstr>'Pacific Corp(Table 1)'!Print_Area</vt:lpstr>
      <vt:lpstr>'PG&amp;E (Table 1)'!Print_Area</vt:lpstr>
      <vt:lpstr>'SCE (Table 1)'!Print_Area</vt:lpstr>
      <vt:lpstr>'SDG&amp;E (Table 1)'!Print_Area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Francisco, Tory</dc:creator>
  <cp:keywords/>
  <dc:description/>
  <cp:lastModifiedBy>Wright, Robert W</cp:lastModifiedBy>
  <cp:revision/>
  <dcterms:created xsi:type="dcterms:W3CDTF">2019-04-22T17:20:11Z</dcterms:created>
  <dcterms:modified xsi:type="dcterms:W3CDTF">2019-08-01T22:37:10Z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0x01010059CF184591B1604A8B5108A47612E812001417249F98166246B871C94DA6044D2E</vt:lpwstr>
  </property>
  <property fmtid="{D5CDD505-2E9C-101B-9397-08002B2CF9AE}" pid="3" name="_dlc_DocIdItemGuid">
    <vt:lpwstr>0e924c64-5f6e-4942-8e85-554cca657fe5</vt:lpwstr>
  </property>
  <property fmtid="{D5CDD505-2E9C-101B-9397-08002B2CF9AE}" pid="4" name="SharedWithUsers">
    <vt:lpwstr>8932;#Fletcher Fields;#984;#Robert Wright;#778;#Raquel Ippoliti;#8476;#Kelly Kwong</vt:lpwstr>
  </property>
</Properties>
</file>