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Hammer\Desktop\"/>
    </mc:Choice>
  </mc:AlternateContent>
  <xr:revisionPtr revIDLastSave="0" documentId="13_ncr:1_{76830672-FFB2-412F-82DD-3FBC938378F5}" xr6:coauthVersionLast="47" xr6:coauthVersionMax="47" xr10:uidLastSave="{00000000-0000-0000-0000-000000000000}"/>
  <bookViews>
    <workbookView xWindow="-28920" yWindow="-105" windowWidth="29040" windowHeight="15840" xr2:uid="{2187AD35-E5CD-4096-94AD-47C6FAC05740}"/>
  </bookViews>
  <sheets>
    <sheet name="Authorized Rev Req" sheetId="2" r:id="rId1"/>
    <sheet name="Incremental Rev Req" sheetId="1" r:id="rId2"/>
  </sheets>
  <definedNames>
    <definedName name="_xlnm._FilterDatabase" localSheetId="0" hidden="1">'Authorized Rev Req'!$A$8:$H$49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1" i="2" l="1"/>
  <c r="E141" i="2"/>
  <c r="D141" i="2"/>
  <c r="C141" i="2"/>
  <c r="F132" i="2"/>
  <c r="E132" i="2"/>
  <c r="D132" i="2"/>
  <c r="C132" i="2"/>
  <c r="F52" i="2"/>
  <c r="E52" i="2"/>
  <c r="D52" i="2"/>
  <c r="C52" i="2"/>
  <c r="D106" i="1"/>
  <c r="F135" i="1"/>
  <c r="D133" i="1"/>
  <c r="D132" i="1"/>
  <c r="D131" i="1"/>
  <c r="D130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H111" i="1"/>
  <c r="I111" i="1" s="1"/>
  <c r="H110" i="1"/>
  <c r="I110" i="1" s="1"/>
  <c r="D109" i="1"/>
  <c r="D108" i="1"/>
  <c r="D105" i="1"/>
  <c r="D104" i="1"/>
  <c r="I101" i="1"/>
  <c r="J101" i="1" s="1"/>
  <c r="I100" i="1"/>
  <c r="J100" i="1" s="1"/>
  <c r="I91" i="1"/>
  <c r="J91" i="1" s="1"/>
  <c r="D91" i="1"/>
  <c r="I90" i="1"/>
  <c r="J90" i="1" s="1"/>
  <c r="D90" i="1"/>
  <c r="I89" i="1"/>
  <c r="J89" i="1" s="1"/>
  <c r="D89" i="1"/>
  <c r="G88" i="1"/>
  <c r="D88" i="1"/>
  <c r="H87" i="1"/>
  <c r="I87" i="1" s="1"/>
  <c r="J87" i="1" s="1"/>
  <c r="D87" i="1"/>
  <c r="H86" i="1"/>
  <c r="I86" i="1" s="1"/>
  <c r="J86" i="1" s="1"/>
  <c r="D86" i="1"/>
  <c r="H85" i="1"/>
  <c r="I85" i="1" s="1"/>
  <c r="J85" i="1" s="1"/>
  <c r="D85" i="1"/>
  <c r="H84" i="1"/>
  <c r="I84" i="1" s="1"/>
  <c r="J84" i="1" s="1"/>
  <c r="D84" i="1"/>
  <c r="H83" i="1"/>
  <c r="I83" i="1" s="1"/>
  <c r="J83" i="1" s="1"/>
  <c r="D83" i="1"/>
  <c r="H82" i="1"/>
  <c r="I82" i="1" s="1"/>
  <c r="J82" i="1" s="1"/>
  <c r="D82" i="1"/>
  <c r="H81" i="1"/>
  <c r="I81" i="1" s="1"/>
  <c r="J81" i="1" s="1"/>
  <c r="D81" i="1"/>
  <c r="H80" i="1"/>
  <c r="I80" i="1" s="1"/>
  <c r="J80" i="1" s="1"/>
  <c r="D80" i="1"/>
  <c r="H79" i="1"/>
  <c r="I79" i="1" s="1"/>
  <c r="J79" i="1" s="1"/>
  <c r="D79" i="1"/>
  <c r="H78" i="1"/>
  <c r="I78" i="1" s="1"/>
  <c r="J78" i="1" s="1"/>
  <c r="D78" i="1"/>
  <c r="I75" i="1"/>
  <c r="J75" i="1" s="1"/>
  <c r="H75" i="1"/>
  <c r="D75" i="1"/>
  <c r="H74" i="1"/>
  <c r="I74" i="1" s="1"/>
  <c r="J74" i="1" s="1"/>
  <c r="D74" i="1"/>
  <c r="H73" i="1"/>
  <c r="I73" i="1" s="1"/>
  <c r="J73" i="1" s="1"/>
  <c r="D73" i="1"/>
  <c r="H72" i="1"/>
  <c r="I72" i="1" s="1"/>
  <c r="J72" i="1" s="1"/>
  <c r="D72" i="1"/>
  <c r="H71" i="1"/>
  <c r="I71" i="1" s="1"/>
  <c r="J71" i="1" s="1"/>
  <c r="D71" i="1"/>
  <c r="I70" i="1"/>
  <c r="J70" i="1" s="1"/>
  <c r="D70" i="1"/>
  <c r="I69" i="1"/>
  <c r="J69" i="1" s="1"/>
  <c r="D69" i="1"/>
  <c r="H68" i="1"/>
  <c r="I68" i="1" s="1"/>
  <c r="J68" i="1" s="1"/>
  <c r="D68" i="1"/>
  <c r="D67" i="1"/>
  <c r="G63" i="1"/>
  <c r="H63" i="1" s="1"/>
  <c r="D63" i="1"/>
  <c r="G62" i="1"/>
  <c r="H62" i="1" s="1"/>
  <c r="I62" i="1" s="1"/>
  <c r="J62" i="1" s="1"/>
  <c r="D62" i="1"/>
  <c r="D61" i="1"/>
  <c r="H60" i="1"/>
  <c r="I60" i="1" s="1"/>
  <c r="J60" i="1" s="1"/>
  <c r="D60" i="1"/>
  <c r="D59" i="1"/>
  <c r="D58" i="1"/>
  <c r="D57" i="1"/>
  <c r="D56" i="1"/>
  <c r="D55" i="1"/>
  <c r="D54" i="1"/>
  <c r="G53" i="1"/>
  <c r="H53" i="1" s="1"/>
  <c r="I53" i="1" s="1"/>
  <c r="J53" i="1" s="1"/>
  <c r="D53" i="1"/>
  <c r="G52" i="1"/>
  <c r="H52" i="1" s="1"/>
  <c r="I52" i="1" s="1"/>
  <c r="J52" i="1" s="1"/>
  <c r="D52" i="1"/>
  <c r="G51" i="1"/>
  <c r="H51" i="1" s="1"/>
  <c r="I51" i="1" s="1"/>
  <c r="J51" i="1" s="1"/>
  <c r="D51" i="1"/>
  <c r="G50" i="1"/>
  <c r="H50" i="1" s="1"/>
  <c r="I50" i="1" s="1"/>
  <c r="J50" i="1" s="1"/>
  <c r="D50" i="1"/>
  <c r="G49" i="1"/>
  <c r="H49" i="1" s="1"/>
  <c r="I49" i="1" s="1"/>
  <c r="J49" i="1" s="1"/>
  <c r="D49" i="1"/>
  <c r="D48" i="1"/>
  <c r="G47" i="1"/>
  <c r="H47" i="1" s="1"/>
  <c r="I47" i="1" s="1"/>
  <c r="J47" i="1" s="1"/>
  <c r="D47" i="1"/>
  <c r="G46" i="1"/>
  <c r="H46" i="1" s="1"/>
  <c r="I46" i="1" s="1"/>
  <c r="J46" i="1" s="1"/>
  <c r="G45" i="1"/>
  <c r="H45" i="1" s="1"/>
  <c r="I45" i="1" s="1"/>
  <c r="J45" i="1" s="1"/>
  <c r="D45" i="1"/>
  <c r="G44" i="1"/>
  <c r="H44" i="1" s="1"/>
  <c r="I44" i="1" s="1"/>
  <c r="J44" i="1" s="1"/>
  <c r="D44" i="1"/>
  <c r="G43" i="1"/>
  <c r="H43" i="1" s="1"/>
  <c r="I43" i="1" s="1"/>
  <c r="J43" i="1" s="1"/>
  <c r="D43" i="1"/>
  <c r="G42" i="1"/>
  <c r="H42" i="1" s="1"/>
  <c r="I42" i="1" s="1"/>
  <c r="J42" i="1" s="1"/>
  <c r="D42" i="1"/>
  <c r="G41" i="1"/>
  <c r="H41" i="1" s="1"/>
  <c r="I41" i="1" s="1"/>
  <c r="J41" i="1" s="1"/>
  <c r="D41" i="1"/>
  <c r="D40" i="1"/>
  <c r="G39" i="1"/>
  <c r="H39" i="1" s="1"/>
  <c r="I39" i="1" s="1"/>
  <c r="J39" i="1" s="1"/>
  <c r="D39" i="1"/>
  <c r="G38" i="1"/>
  <c r="D37" i="1"/>
  <c r="H36" i="1"/>
  <c r="I36" i="1" s="1"/>
  <c r="D36" i="1"/>
  <c r="H107" i="1"/>
  <c r="G34" i="1"/>
  <c r="D34" i="1"/>
  <c r="G33" i="1"/>
  <c r="H33" i="1" s="1"/>
  <c r="D33" i="1"/>
  <c r="I31" i="1"/>
  <c r="J31" i="1" s="1"/>
  <c r="D31" i="1"/>
  <c r="H30" i="1"/>
  <c r="I30" i="1" s="1"/>
  <c r="J30" i="1" s="1"/>
  <c r="D30" i="1"/>
  <c r="H29" i="1"/>
  <c r="I29" i="1" s="1"/>
  <c r="J29" i="1" s="1"/>
  <c r="D29" i="1"/>
  <c r="G28" i="1"/>
  <c r="D28" i="1"/>
  <c r="I27" i="1"/>
  <c r="J27" i="1" s="1"/>
  <c r="D27" i="1"/>
  <c r="H26" i="1"/>
  <c r="I26" i="1" s="1"/>
  <c r="J26" i="1" s="1"/>
  <c r="D26" i="1"/>
  <c r="G25" i="1"/>
  <c r="H25" i="1" s="1"/>
  <c r="I25" i="1" s="1"/>
  <c r="J25" i="1" s="1"/>
  <c r="D25" i="1"/>
  <c r="G24" i="1"/>
  <c r="H24" i="1" s="1"/>
  <c r="I24" i="1" s="1"/>
  <c r="J24" i="1" s="1"/>
  <c r="D24" i="1"/>
  <c r="G23" i="1"/>
  <c r="D23" i="1"/>
  <c r="H22" i="1"/>
  <c r="I22" i="1" s="1"/>
  <c r="D22" i="1"/>
  <c r="D21" i="1"/>
  <c r="G20" i="1"/>
  <c r="H20" i="1" s="1"/>
  <c r="I20" i="1" s="1"/>
  <c r="J20" i="1" s="1"/>
  <c r="D20" i="1"/>
  <c r="D19" i="1"/>
  <c r="G18" i="1"/>
  <c r="H18" i="1" s="1"/>
  <c r="D18" i="1"/>
  <c r="G17" i="1"/>
  <c r="H17" i="1" s="1"/>
  <c r="D17" i="1"/>
  <c r="D16" i="1"/>
  <c r="D15" i="1"/>
  <c r="D14" i="1"/>
  <c r="G13" i="1"/>
  <c r="H12" i="1"/>
  <c r="I12" i="1" s="1"/>
  <c r="J12" i="1" s="1"/>
  <c r="D12" i="1"/>
  <c r="H11" i="1"/>
  <c r="I11" i="1" s="1"/>
  <c r="J11" i="1" s="1"/>
  <c r="E143" i="2" l="1"/>
  <c r="C143" i="2"/>
  <c r="D143" i="2"/>
  <c r="F143" i="2"/>
  <c r="J22" i="1"/>
  <c r="I33" i="1"/>
  <c r="J135" i="1"/>
  <c r="D100" i="1"/>
  <c r="I63" i="1"/>
  <c r="H28" i="1"/>
  <c r="H88" i="1"/>
  <c r="I135" i="1"/>
  <c r="I18" i="1"/>
  <c r="J36" i="1"/>
  <c r="H13" i="1"/>
  <c r="I17" i="1"/>
  <c r="H34" i="1"/>
  <c r="H135" i="1"/>
  <c r="H38" i="1"/>
  <c r="I38" i="1" s="1"/>
  <c r="J38" i="1" s="1"/>
  <c r="J63" i="1"/>
  <c r="G19" i="1"/>
  <c r="G21" i="1"/>
  <c r="H21" i="1" s="1"/>
  <c r="I21" i="1" s="1"/>
  <c r="J21" i="1" s="1"/>
  <c r="H23" i="1"/>
  <c r="D35" i="1"/>
  <c r="D38" i="1"/>
  <c r="G40" i="1"/>
  <c r="H40" i="1" s="1"/>
  <c r="I40" i="1" s="1"/>
  <c r="J40" i="1" s="1"/>
  <c r="D46" i="1"/>
  <c r="G48" i="1"/>
  <c r="H48" i="1" s="1"/>
  <c r="I48" i="1" s="1"/>
  <c r="J48" i="1" s="1"/>
  <c r="D110" i="1"/>
  <c r="G14" i="1"/>
  <c r="H14" i="1" s="1"/>
  <c r="I14" i="1" s="1"/>
  <c r="J14" i="1" s="1"/>
  <c r="F92" i="1"/>
  <c r="G35" i="1"/>
  <c r="H35" i="1" s="1"/>
  <c r="I35" i="1" s="1"/>
  <c r="J35" i="1" s="1"/>
  <c r="D101" i="1"/>
  <c r="G107" i="1"/>
  <c r="D13" i="1"/>
  <c r="D111" i="1"/>
  <c r="D11" i="1"/>
  <c r="I88" i="1" l="1"/>
  <c r="I28" i="1"/>
  <c r="D92" i="1"/>
  <c r="J33" i="1"/>
  <c r="I23" i="1"/>
  <c r="J17" i="1"/>
  <c r="H19" i="1"/>
  <c r="G135" i="1"/>
  <c r="D107" i="1"/>
  <c r="D135" i="1" s="1"/>
  <c r="G92" i="1"/>
  <c r="I34" i="1"/>
  <c r="I13" i="1"/>
  <c r="J18" i="1"/>
  <c r="J28" i="1" l="1"/>
  <c r="J88" i="1"/>
  <c r="I19" i="1"/>
  <c r="H92" i="1"/>
  <c r="J23" i="1"/>
  <c r="J13" i="1"/>
  <c r="I92" i="1"/>
  <c r="J34" i="1"/>
  <c r="J19" i="1" l="1"/>
  <c r="J92" i="1" l="1"/>
</calcChain>
</file>

<file path=xl/sharedStrings.xml><?xml version="1.0" encoding="utf-8"?>
<sst xmlns="http://schemas.openxmlformats.org/spreadsheetml/2006/main" count="860" uniqueCount="267">
  <si>
    <t>Annual Period 2022</t>
  </si>
  <si>
    <t>Reporting Date: Quarter Ended September 30</t>
  </si>
  <si>
    <t>Submitted September 16, 2022</t>
  </si>
  <si>
    <t>Revenue Requirement Date:</t>
  </si>
  <si>
    <t>Advice Letter:</t>
  </si>
  <si>
    <t>AL 3756-E</t>
  </si>
  <si>
    <t>AL 3855-E</t>
  </si>
  <si>
    <t>AL 3928-E</t>
  </si>
  <si>
    <t>AL 4004-E</t>
  </si>
  <si>
    <t>Filing Description</t>
  </si>
  <si>
    <t>Authority for Revenue Requirement as of 6/1/2022</t>
  </si>
  <si>
    <t xml:space="preserve">Authorized Revenue Requirement       ($000) </t>
  </si>
  <si>
    <t>Revenue Recovery Mechanism</t>
  </si>
  <si>
    <t xml:space="preserve">Balancing Account </t>
  </si>
  <si>
    <t>Safety Affordability Reliability Proceedings</t>
  </si>
  <si>
    <t>SDG&amp;E General Rate Case (GRC) Attrition Year</t>
  </si>
  <si>
    <t>D.19-09-051, D.21-05-003, AL 3885-E, AL 3886-E, AL 3969-E</t>
  </si>
  <si>
    <t>Distribution</t>
  </si>
  <si>
    <t>N</t>
  </si>
  <si>
    <t>Generation</t>
  </si>
  <si>
    <t>General Rate Case Memorandum Account (GRCMA)</t>
  </si>
  <si>
    <t>N/A</t>
  </si>
  <si>
    <t>Y</t>
  </si>
  <si>
    <t>Tax Cut Job Act (TCJA)</t>
  </si>
  <si>
    <t>D.19-09-051, AL 3450-E</t>
  </si>
  <si>
    <t>Rate Reform Memo Account - Distribution</t>
  </si>
  <si>
    <t>D.19-09-051, AL 3352-E, AL 3669-E-A, AL-3808-E</t>
  </si>
  <si>
    <t>Rate Reform Memo Account - Commodity</t>
  </si>
  <si>
    <t>D.19-09-051, AL 3352-E, AL 3669-E-A,AL 3808-E</t>
  </si>
  <si>
    <t>Energy Resource Recovery Account (ERRA) Revenue Requirement</t>
  </si>
  <si>
    <t>D.21-12-040</t>
  </si>
  <si>
    <t>Energy Resource Recovery Account (ERRA) Trigger</t>
  </si>
  <si>
    <t>D.21-02-014, D.21-12-040</t>
  </si>
  <si>
    <t>Energy Resource Recovery Account (ERRA) Balancing Account</t>
  </si>
  <si>
    <t>Power Adjustment Balancing Account (PABA) Revenue Requirement</t>
  </si>
  <si>
    <t>Power Adjustment Balancing Account (PABA) Balancing Account</t>
  </si>
  <si>
    <t>Cap Balancing Account Balance (CAPBA) Trigger - Bundled Customers</t>
  </si>
  <si>
    <t xml:space="preserve">D.20-12-028 </t>
  </si>
  <si>
    <t>Cap Balancing Account Balance (CAPBA) Revenue Requirement - Bundled Customers</t>
  </si>
  <si>
    <t>D.21-05-030, D.21-12-040</t>
  </si>
  <si>
    <t>Cap Balancing Account Balance (CAPBA) Trigger -Departed Load</t>
  </si>
  <si>
    <t>D.20-12-028</t>
  </si>
  <si>
    <t>PCIA</t>
  </si>
  <si>
    <t>Power Adjustment Balancing Account (PABA) - Revenue Requirement Departed Load</t>
  </si>
  <si>
    <t>Power Adjustment Balancing Account (PABA) Balancing Account - Departed Load</t>
  </si>
  <si>
    <t>CAPBA Undercollection Balancing Account - Departed Load - ERRA Trigger</t>
  </si>
  <si>
    <t>D.21-02-014, D.21-12-040, D.21-05-030</t>
  </si>
  <si>
    <t>CAPBA Undercollection Balancing Account - Departed Load - ERRA Forecast</t>
  </si>
  <si>
    <t>Greenhouse Gas (GHG) Costs</t>
  </si>
  <si>
    <t>Electric Distribution Fixed Cost Account (EDFCA)</t>
  </si>
  <si>
    <t>AL 3881-E</t>
  </si>
  <si>
    <t>Tree Trimming Balancing Account (TTBA)</t>
  </si>
  <si>
    <t>Pension Balancing Account (PBA)</t>
  </si>
  <si>
    <t>Post Retirement Benefits other than Pensions Balancing Account (PBOPBA)</t>
  </si>
  <si>
    <t>Streamlining Residual Account (SRA)</t>
  </si>
  <si>
    <t>Hazardous Substance Cleanup Cost Account (HSCCA)</t>
  </si>
  <si>
    <t>Department of Water Resources (DWR)  Power Charge Credit</t>
  </si>
  <si>
    <t>AL 3934-E</t>
  </si>
  <si>
    <t>San Onofre Nuclear Generating Station (SONGS)</t>
  </si>
  <si>
    <t>AL 3640-E</t>
  </si>
  <si>
    <t>Solar Energy Project (SEP)</t>
  </si>
  <si>
    <t>Amortization - NGBA Balance</t>
  </si>
  <si>
    <t>AL 3886-E</t>
  </si>
  <si>
    <t>CTC Revenue Requirement</t>
  </si>
  <si>
    <t>CTC</t>
  </si>
  <si>
    <t>Amortization - Transition Cost Balancing Account (TCBA)</t>
  </si>
  <si>
    <t>LG Revenue Requirement</t>
  </si>
  <si>
    <t>LGC</t>
  </si>
  <si>
    <t>Amortization - Local Generating Balancing Account (LGBA)</t>
  </si>
  <si>
    <t>ND Revenue Requirement</t>
  </si>
  <si>
    <t>ND</t>
  </si>
  <si>
    <t>Amortization - Nuclear Decommissioning Adjustment Mechanism</t>
  </si>
  <si>
    <t>Department of Water Resources Bond Charge (DWR-BC)</t>
  </si>
  <si>
    <t>DWR BC</t>
  </si>
  <si>
    <t>Wildfire Fund NBC</t>
  </si>
  <si>
    <t>D.21-12-006</t>
  </si>
  <si>
    <t xml:space="preserve">   Subtotal Safety Affordability Reliability</t>
  </si>
  <si>
    <t>Public Policy Proceedings</t>
  </si>
  <si>
    <t>Energy Efficiency Savings Performance Incentive (ESPI) Award</t>
  </si>
  <si>
    <t>Vehicle Grid Integration (VGI)</t>
  </si>
  <si>
    <t>D.16-01-045, AL 3762-E</t>
  </si>
  <si>
    <t>AB 1054</t>
  </si>
  <si>
    <t>D.19-09-051/AL 3488-E-B</t>
  </si>
  <si>
    <t>MDHD</t>
  </si>
  <si>
    <t>D.19-08-026/AL 3489-E-A, AL 3825-E</t>
  </si>
  <si>
    <t>AB 1082/1083</t>
  </si>
  <si>
    <t>D.19-11-017/AL 3480-E</t>
  </si>
  <si>
    <t>V2G Pilot</t>
  </si>
  <si>
    <t>SB 350 Priority Projects</t>
  </si>
  <si>
    <t>D.18-01-024, AL 3219-E</t>
  </si>
  <si>
    <t>FF&amp;U Associated with Public Purpose Programs (PPP)</t>
  </si>
  <si>
    <t>AL 3849-E, AL 3928-E</t>
  </si>
  <si>
    <t>Liability Insurance Premium Balancing Account (LIPBA) 2019</t>
  </si>
  <si>
    <t>AL 3638-E, AL 3855-E</t>
  </si>
  <si>
    <t>21st Century Energy Systems Balancing Account (CES-21BA)</t>
  </si>
  <si>
    <t>Liability Insurance Premium Balancing Account (LIPBA)</t>
  </si>
  <si>
    <t xml:space="preserve">Advanced Metering and Demand Response (AMDRMA) </t>
  </si>
  <si>
    <t>Rewards and Penalties Balancing Account (RPBA) before Transfer</t>
  </si>
  <si>
    <t>Baseline Balancing Account (BBA)</t>
  </si>
  <si>
    <t>Common Area Balancing Account (CABA)</t>
  </si>
  <si>
    <t>Distribution Resources Plan Demonstration (DRPDBA)</t>
  </si>
  <si>
    <t>Emergency Load Reduction (ELRBA)</t>
  </si>
  <si>
    <t>Master Metering Balancing Account (MMBA)</t>
  </si>
  <si>
    <t>Direct Participation Demand Response Memorandum Account (DPDRMA)</t>
  </si>
  <si>
    <t>Clean Transportation Priority Balancing Account (CTPBA)</t>
  </si>
  <si>
    <t>New Environmental Regulatory Balancing Account (NERBA)</t>
  </si>
  <si>
    <t>Gains/Loss On Sale Memorandum Account</t>
  </si>
  <si>
    <t>Distribution Performance Based Ratemaking (PBR) Incentives Reward/ Penalty</t>
  </si>
  <si>
    <t>Officer Compensation Memorandum Account 2019 (OCMA2019)</t>
  </si>
  <si>
    <t>Residential Uncollectable Balancing Account (RUBA) - Distribution</t>
  </si>
  <si>
    <t>Residential Uncollectable Balancing Account (RUBA) - Generation</t>
  </si>
  <si>
    <t>Advanced Metering and Demand Response (AMDRMA) - Generation</t>
  </si>
  <si>
    <t xml:space="preserve">Generation </t>
  </si>
  <si>
    <t>Distributed Generation Renewable (DGR) Time Metered Under/(Over) Collection</t>
  </si>
  <si>
    <t>AL 2209-E, D.08-02-034, AL 3928-E</t>
  </si>
  <si>
    <t>Critical Peak Pricing Default (CPP-D) Under/ (Over) Collection - Small Commercial</t>
  </si>
  <si>
    <t>AL 2069-E, D.08-02-034, D.14-01-002, AL 3928-E</t>
  </si>
  <si>
    <t>Critical Peak Pricing Default (CPP-D) Under/ (Over) Collection - Medium/Large Commercial</t>
  </si>
  <si>
    <t>Critical Peak Pricing Default (CPP-D) Under/ (Over) Collection - Agriculture</t>
  </si>
  <si>
    <t>Distributed Generation Renewable (DGR) Time Metered Under/(Over) Collection - Commodity</t>
  </si>
  <si>
    <t>Smart Pricing Program (SPP) Under/Over Collection - Residential</t>
  </si>
  <si>
    <t>AL 2816-E, D.12-12-004, AL 3928-E</t>
  </si>
  <si>
    <t>Smart Pricing Program (SPP) Under/Over Collection - Small Commercial</t>
  </si>
  <si>
    <t>Smart Pricing Program (SPP) Under/Over Collection - Agriculture</t>
  </si>
  <si>
    <t>Peak Time Rebate (PTR) Incentive Payment Costs</t>
  </si>
  <si>
    <t>AL 2420-E-A, D.08-02-034</t>
  </si>
  <si>
    <t>GHG Small Business Volumetric Return</t>
  </si>
  <si>
    <t>GHG Revenue</t>
  </si>
  <si>
    <t>GHG California Climate Credit (CCC)</t>
  </si>
  <si>
    <t>CARE Surcharge and Administration</t>
  </si>
  <si>
    <t>AL 3849-E</t>
  </si>
  <si>
    <t>Public Purpose Program</t>
  </si>
  <si>
    <t>Low Income Energy Efficiency (LIEE)/Energy Savings Assistance Programs (ESAP)</t>
  </si>
  <si>
    <t>Energy Efficiency (EE)</t>
  </si>
  <si>
    <t>D.21-08-006, AL 3857-E, AL3862-E, AL 3849-E</t>
  </si>
  <si>
    <t>Electric Program Investment Charge (EPIC)</t>
  </si>
  <si>
    <t>D.21-11-028, AL 3849-E</t>
  </si>
  <si>
    <t>Family Electric Rate Assistance (FERA)</t>
  </si>
  <si>
    <t>Self-Generation Incentive Program (SGIP)</t>
  </si>
  <si>
    <t>California Solar Initiative (CSI)</t>
  </si>
  <si>
    <t>Food Bank</t>
  </si>
  <si>
    <t>Port Energy Management Plan (PEMP)</t>
  </si>
  <si>
    <t>San Diego Unified Port District (SDUPD)</t>
  </si>
  <si>
    <t>School Energy Efficiency Stimulus Program (SEESPBA)</t>
  </si>
  <si>
    <t>D.21-01-004, AL 3855-E, AL 3849-E</t>
  </si>
  <si>
    <t>Residential Uncollectible Balancing Account (RUBA)</t>
  </si>
  <si>
    <t>Flex Alert Balancing Account (FABA)</t>
  </si>
  <si>
    <t>Economic Development Rate (EDR)</t>
  </si>
  <si>
    <t>Wildfire and Natural Disaster Resiliency Rebuild Program (WNDRR)</t>
  </si>
  <si>
    <t>D.21-11-002</t>
  </si>
  <si>
    <t>Net Energy Metering Measurement and Evaluation (NEMME)</t>
  </si>
  <si>
    <r>
      <t>Tree Mortality Non-Bypassable Charge (TMNBC)</t>
    </r>
    <r>
      <rPr>
        <vertAlign val="superscript"/>
        <sz val="11"/>
        <color theme="1"/>
        <rFont val="Calibri"/>
        <family val="2"/>
        <scheme val="minor"/>
      </rPr>
      <t>1</t>
    </r>
  </si>
  <si>
    <t>D.21-12-040, AL 3928-E</t>
  </si>
  <si>
    <t>California Alternative Rates for Energy Balancing Account (CAREBA)</t>
  </si>
  <si>
    <t>Low Income Energy Efficiency Balancing Account (LIEEBA)</t>
  </si>
  <si>
    <t>Post-1997 Electric Energy Efficiency Balancing Account (PEEEBA)</t>
  </si>
  <si>
    <t>Electric Program Investment Charge Balancing Account (EPICBA)</t>
  </si>
  <si>
    <t>Electric Procurement Energy Efficiency Bal. Acct. (EPEEBA)</t>
  </si>
  <si>
    <t>Family Electric Rate Assistance Balancing Account (FERABA)</t>
  </si>
  <si>
    <t>Energy Savings Assistance Programs Memo Account (ESAPMA)</t>
  </si>
  <si>
    <t>Self-Generation Program Memorandum Account (SGPMA)</t>
  </si>
  <si>
    <t>California Solar Initiative Balancing Account (CSIBA)</t>
  </si>
  <si>
    <t>Food Bank Balance Account (FBBA)</t>
  </si>
  <si>
    <t>Port Energy Management Plan Balancing Account (PEMPBA)</t>
  </si>
  <si>
    <t>San Diego Unified Port District Balancing Account (SDUPDBA)</t>
  </si>
  <si>
    <t>Net Energy Metering Measurement and Evaluation Balancing Account (NEMMEBA)</t>
  </si>
  <si>
    <t>Residential Uncollectible Balancing Account (RUBA) Amortization</t>
  </si>
  <si>
    <t>Flex Alert Balancing Account (FABA) Amortization</t>
  </si>
  <si>
    <t>School Energy Efficiency Stimulus Program Bal. Acct. (SEESPBA)</t>
  </si>
  <si>
    <t>Economic Development Rate Balancing Account (EDRBA)</t>
  </si>
  <si>
    <t>Tree Mortality Non-Bypassable Charge Balancing Account (TMNBCBA)</t>
  </si>
  <si>
    <t>Total Rate Adjustment Component (TRAC)</t>
  </si>
  <si>
    <t>D.14-06-029, AL 3928-E</t>
  </si>
  <si>
    <t>TRAC</t>
  </si>
  <si>
    <t xml:space="preserve">   Subtotal Public Policy </t>
  </si>
  <si>
    <t>Non-CPUC Jurisdictional Proceedings</t>
  </si>
  <si>
    <t xml:space="preserve">Docket </t>
  </si>
  <si>
    <t>Base Transmission Revenue Requirement (BTRR)</t>
  </si>
  <si>
    <t>ER22-527-000</t>
  </si>
  <si>
    <t>Transmission</t>
  </si>
  <si>
    <t>Transmission Access Charge Balancing Account Adjustment (TACBAA)</t>
  </si>
  <si>
    <t>ER22-673-000</t>
  </si>
  <si>
    <t>Transmission Revenue Balancing Account Adjustment (TRBAA)</t>
  </si>
  <si>
    <t>ER22-258-000</t>
  </si>
  <si>
    <t>Reliability Services</t>
  </si>
  <si>
    <t>ER22-674-000</t>
  </si>
  <si>
    <t>RS</t>
  </si>
  <si>
    <t xml:space="preserve">   Subtotal Non-CPUC Jurisidictional</t>
  </si>
  <si>
    <t>Total Authorized Revenue</t>
  </si>
  <si>
    <t>Notes:</t>
  </si>
  <si>
    <t>1) Tree Mortality Non-Bypassable Charge revenues represent confidential data underneath the IOU Confidentiality Matrix, adopted as Appendix 1 of CPUC Decision D.06-06-066.</t>
  </si>
  <si>
    <t>Current Revenue Requirement Effective: 6/1/2022</t>
  </si>
  <si>
    <t>Approved Application(s), Implemented Since Jan 1 or To Be Implemented</t>
  </si>
  <si>
    <t>Proceeding</t>
  </si>
  <si>
    <t>Authority for Revenue Requirement</t>
  </si>
  <si>
    <t>Authorized Revenue Requirement with FF&amp;U ($000)</t>
  </si>
  <si>
    <t>Authorized Revenue Requirement with FF&amp;U ($000) - Breakout by Year</t>
  </si>
  <si>
    <t>General Rate Case</t>
  </si>
  <si>
    <t>ERRA Forecast</t>
  </si>
  <si>
    <t>GHG Cost</t>
  </si>
  <si>
    <t>ERRA Trigger</t>
  </si>
  <si>
    <t>CAPBA Trigger - Bundled Customers</t>
  </si>
  <si>
    <t>Nuclear Decommissioning (ND)</t>
  </si>
  <si>
    <t>SONGS</t>
  </si>
  <si>
    <t>DWR - BC</t>
  </si>
  <si>
    <t xml:space="preserve">DWR Credit </t>
  </si>
  <si>
    <t>PABA Revenue Requirement- Bundled Customers</t>
  </si>
  <si>
    <t>CAPBA Revenue Requirement- Bundled Customers</t>
  </si>
  <si>
    <t>CAPBA Trigger - Departed Load</t>
  </si>
  <si>
    <t>PABA Revenue Requirement - Departed Load</t>
  </si>
  <si>
    <t>CAPBA ERRA Forecast - Departed Load</t>
  </si>
  <si>
    <t>CAPBA ERRA Trigger  -Departed Load</t>
  </si>
  <si>
    <t>TTBA Tree Trimming</t>
  </si>
  <si>
    <t>D.22-03-009</t>
  </si>
  <si>
    <t>SGIP</t>
  </si>
  <si>
    <t>Energy Efficiency</t>
  </si>
  <si>
    <t>Energy Efficiency Savings Performance Incentive (ESPI)</t>
  </si>
  <si>
    <t>CSI (California Solar Initiative) including MASH/SASH</t>
  </si>
  <si>
    <t>EPIC (Electric Program Investment Charge)</t>
  </si>
  <si>
    <t>CISBA</t>
  </si>
  <si>
    <t>D.18-08-008, AL 3899-E</t>
  </si>
  <si>
    <t>TSOBA</t>
  </si>
  <si>
    <t>D.18-08-008, AL 3900-E</t>
  </si>
  <si>
    <t>Liability Insurance Premium</t>
  </si>
  <si>
    <t>PYD 2.0</t>
  </si>
  <si>
    <t>D.21-04-014</t>
  </si>
  <si>
    <t>FF&amp;U associated with PPP</t>
  </si>
  <si>
    <t>Balancing Account Balances frozen at 2022 values</t>
  </si>
  <si>
    <t>AL 3636-E, AL 3640-E</t>
  </si>
  <si>
    <t>ERRA Balancing Accounts (PABA) - Bundled Customers</t>
  </si>
  <si>
    <t>ERRA Balancing Accounts (PABA) - Departed Load</t>
  </si>
  <si>
    <t>Under/Over Collections</t>
  </si>
  <si>
    <t>Distributed Generation Renewable (DGR) Time Metered Under/(Over) Collection - Distribution</t>
  </si>
  <si>
    <t>Reliability Services (RSBA)</t>
  </si>
  <si>
    <t>Total Approved, Implemented Since Jan 1 or To Be Implemented</t>
  </si>
  <si>
    <t>CPUC Fee</t>
  </si>
  <si>
    <t>Pending Application(s) Not Yet Approved</t>
  </si>
  <si>
    <t>Basis of Revenue Requirement Forecast:  Application, Amended Application , Amended Testimony,  Proposed Settlement Agreement, Proposed Decision</t>
  </si>
  <si>
    <t>Proposed Revenue Requirement with FF&amp;U ($000)</t>
  </si>
  <si>
    <t>Proposed Revenue Recovery Mechanism</t>
  </si>
  <si>
    <t>Incremental Revenue Requirement with FF&amp;U ($000) - Breakout by Year</t>
  </si>
  <si>
    <t>2024 General Rate Case</t>
  </si>
  <si>
    <t>A.22-05-016</t>
  </si>
  <si>
    <t>Application</t>
  </si>
  <si>
    <t>Click-Through</t>
  </si>
  <si>
    <t>A.18-11-017</t>
  </si>
  <si>
    <t>GRC PLR Adjustment</t>
  </si>
  <si>
    <t>AL 4055-E</t>
  </si>
  <si>
    <t>Advice Letter</t>
  </si>
  <si>
    <t>2022-2023 Biennial Energy Efficiency</t>
  </si>
  <si>
    <t>AL 3887-E</t>
  </si>
  <si>
    <t>2023-2027 Demand Response</t>
  </si>
  <si>
    <t>A.22-05-003</t>
  </si>
  <si>
    <t>2023 Cost of Capital</t>
  </si>
  <si>
    <t>A.22-04-012</t>
  </si>
  <si>
    <t>2023 ERRA Forecast</t>
  </si>
  <si>
    <t>A.22-05-025</t>
  </si>
  <si>
    <t>Cost of Capital TY 2022</t>
  </si>
  <si>
    <t>A.21-08-014</t>
  </si>
  <si>
    <t>2023 BTRR</t>
  </si>
  <si>
    <t>2023 TACBAA</t>
  </si>
  <si>
    <t>2023 TRBAA</t>
  </si>
  <si>
    <t>2023 RSBA</t>
  </si>
  <si>
    <t>Total Pending, Filed but not Approved</t>
  </si>
  <si>
    <t>Notes</t>
  </si>
  <si>
    <r>
      <t>2023 ERRA Forecast</t>
    </r>
    <r>
      <rPr>
        <vertAlign val="superscript"/>
        <sz val="11"/>
        <color theme="1"/>
        <rFont val="Calibri"/>
        <family val="2"/>
        <scheme val="minor"/>
      </rPr>
      <t>1</t>
    </r>
  </si>
  <si>
    <t>San Diego Gas &amp; Electric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</si>
</sst>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_(* #,##0_);_(* \(#,##0\);_(* &quot;-&quot;??_);_(@_)"/>
    <numFmt numFmtId="166" formatCode="0.00000"/>
    <numFmt numFmtId="167" formatCode="_(&quot;$&quot;* #,##0_);_(&quot;$&quot;* \(#,##0\);_(&quot;$&quot;* &quot;-&quot;??_);_(@_)"/>
    <numFmt numFmtId="168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333FF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</cellStyleXfs>
  <cellXfs count="59">
    <xf numFmtId="0" fontId="0" fillId="0" borderId="0" xfId="0"/>
    <xf numFmtId="37" fontId="0" fillId="0" borderId="0" xfId="0" applyNumberFormat="1"/>
    <xf numFmtId="164" fontId="0" fillId="0" borderId="0" xfId="0" applyNumberFormat="1"/>
    <xf numFmtId="0" fontId="2" fillId="0" borderId="0" xfId="0" applyFont="1"/>
    <xf numFmtId="3" fontId="2" fillId="0" borderId="0" xfId="0" applyNumberFormat="1" applyFont="1"/>
    <xf numFmtId="14" fontId="2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2" xfId="0" applyBorder="1"/>
    <xf numFmtId="0" fontId="5" fillId="0" borderId="0" xfId="0" applyFont="1"/>
    <xf numFmtId="14" fontId="2" fillId="0" borderId="0" xfId="0" applyNumberFormat="1" applyFont="1"/>
    <xf numFmtId="165" fontId="0" fillId="0" borderId="0" xfId="0" applyNumberFormat="1"/>
    <xf numFmtId="165" fontId="0" fillId="0" borderId="0" xfId="1" applyNumberFormat="1" applyFont="1" applyFill="1"/>
    <xf numFmtId="5" fontId="0" fillId="0" borderId="0" xfId="0" applyNumberFormat="1"/>
    <xf numFmtId="5" fontId="6" fillId="0" borderId="0" xfId="0" applyNumberFormat="1" applyFont="1"/>
    <xf numFmtId="41" fontId="0" fillId="0" borderId="0" xfId="0" applyNumberFormat="1"/>
    <xf numFmtId="167" fontId="0" fillId="0" borderId="0" xfId="2" applyNumberFormat="1" applyFont="1" applyFill="1"/>
    <xf numFmtId="3" fontId="0" fillId="0" borderId="0" xfId="0" applyNumberFormat="1" applyAlignment="1">
      <alignment horizontal="center"/>
    </xf>
    <xf numFmtId="3" fontId="0" fillId="0" borderId="0" xfId="0" applyNumberFormat="1"/>
    <xf numFmtId="41" fontId="0" fillId="0" borderId="0" xfId="1" applyNumberFormat="1" applyFont="1" applyBorder="1"/>
    <xf numFmtId="165" fontId="0" fillId="0" borderId="0" xfId="1" applyNumberFormat="1" applyFont="1" applyBorder="1"/>
    <xf numFmtId="5" fontId="7" fillId="0" borderId="0" xfId="0" applyNumberFormat="1" applyFont="1"/>
    <xf numFmtId="3" fontId="2" fillId="0" borderId="3" xfId="0" applyNumberFormat="1" applyFont="1" applyBorder="1"/>
    <xf numFmtId="166" fontId="2" fillId="0" borderId="0" xfId="0" applyNumberFormat="1" applyFont="1"/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6" fontId="0" fillId="0" borderId="0" xfId="0" applyNumberFormat="1"/>
    <xf numFmtId="37" fontId="0" fillId="0" borderId="0" xfId="0" applyNumberFormat="1" applyAlignment="1">
      <alignment horizontal="center"/>
    </xf>
    <xf numFmtId="0" fontId="5" fillId="0" borderId="0" xfId="0" applyFont="1" applyAlignment="1">
      <alignment horizontal="right"/>
    </xf>
    <xf numFmtId="165" fontId="0" fillId="0" borderId="0" xfId="1" applyNumberFormat="1" applyFont="1"/>
    <xf numFmtId="165" fontId="1" fillId="0" borderId="0" xfId="1" applyNumberFormat="1" applyFont="1" applyFill="1"/>
    <xf numFmtId="0" fontId="2" fillId="2" borderId="0" xfId="0" applyFont="1" applyFill="1"/>
    <xf numFmtId="0" fontId="0" fillId="2" borderId="0" xfId="0" applyFill="1"/>
    <xf numFmtId="37" fontId="2" fillId="2" borderId="3" xfId="0" applyNumberFormat="1" applyFont="1" applyFill="1" applyBorder="1"/>
    <xf numFmtId="3" fontId="2" fillId="2" borderId="3" xfId="0" applyNumberFormat="1" applyFont="1" applyFill="1" applyBorder="1"/>
    <xf numFmtId="165" fontId="2" fillId="2" borderId="3" xfId="1" applyNumberFormat="1" applyFont="1" applyFill="1" applyBorder="1"/>
    <xf numFmtId="167" fontId="0" fillId="0" borderId="0" xfId="2" applyNumberFormat="1" applyFont="1"/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  <xf numFmtId="0" fontId="3" fillId="0" borderId="0" xfId="0" applyFont="1"/>
    <xf numFmtId="165" fontId="0" fillId="3" borderId="0" xfId="1" applyNumberFormat="1" applyFont="1" applyFill="1"/>
    <xf numFmtId="165" fontId="0" fillId="3" borderId="0" xfId="0" applyNumberFormat="1" applyFill="1"/>
    <xf numFmtId="0" fontId="9" fillId="0" borderId="0" xfId="0" applyFont="1"/>
    <xf numFmtId="164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44" fontId="0" fillId="0" borderId="0" xfId="0" applyNumberFormat="1"/>
    <xf numFmtId="44" fontId="0" fillId="0" borderId="0" xfId="2" applyFont="1" applyFill="1"/>
    <xf numFmtId="44" fontId="0" fillId="0" borderId="0" xfId="2" applyFont="1"/>
    <xf numFmtId="5" fontId="11" fillId="0" borderId="0" xfId="3" applyNumberFormat="1" applyFont="1" applyAlignment="1">
      <alignment horizontal="left" vertical="center"/>
    </xf>
    <xf numFmtId="168" fontId="6" fillId="0" borderId="0" xfId="4" applyNumberFormat="1" applyFont="1" applyFill="1" applyAlignment="1">
      <alignment horizontal="left"/>
    </xf>
    <xf numFmtId="0" fontId="11" fillId="0" borderId="0" xfId="3" applyFont="1" applyAlignment="1">
      <alignment horizontal="left"/>
    </xf>
    <xf numFmtId="37" fontId="0" fillId="3" borderId="0" xfId="0" applyNumberFormat="1" applyFill="1"/>
    <xf numFmtId="0" fontId="2" fillId="0" borderId="0" xfId="0" applyFont="1" applyAlignment="1">
      <alignment horizontal="left"/>
    </xf>
    <xf numFmtId="0" fontId="0" fillId="0" borderId="1" xfId="0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</cellXfs>
  <cellStyles count="5">
    <cellStyle name="Comma" xfId="1" builtinId="3"/>
    <cellStyle name="Comma 2" xfId="4" xr:uid="{DBC47A64-9752-4321-9096-8DE162BF4350}"/>
    <cellStyle name="Currency" xfId="2" builtinId="4"/>
    <cellStyle name="Normal" xfId="0" builtinId="0"/>
    <cellStyle name="Normal 4" xfId="3" xr:uid="{5FFC7C68-B0B3-4411-94D7-9C216AD05969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465A6-4B74-46D0-BD39-5B81C37FD81C}">
  <sheetPr>
    <pageSetUpPr fitToPage="1"/>
  </sheetPr>
  <dimension ref="A1:L149"/>
  <sheetViews>
    <sheetView tabSelected="1" zoomScale="80" zoomScaleNormal="80" workbookViewId="0">
      <pane xSplit="1" topLeftCell="B1" activePane="topRight" state="frozen"/>
      <selection pane="topRight"/>
    </sheetView>
  </sheetViews>
  <sheetFormatPr defaultRowHeight="15" x14ac:dyDescent="0.25"/>
  <cols>
    <col min="1" max="1" width="91.42578125" customWidth="1"/>
    <col min="2" max="2" width="50.5703125" customWidth="1"/>
    <col min="3" max="6" width="14.42578125" customWidth="1"/>
    <col min="7" max="7" width="40.85546875" bestFit="1" customWidth="1"/>
    <col min="8" max="8" width="12" customWidth="1"/>
    <col min="10" max="11" width="14.140625" bestFit="1" customWidth="1"/>
    <col min="12" max="12" width="15" bestFit="1" customWidth="1"/>
  </cols>
  <sheetData>
    <row r="1" spans="1:12" ht="21" x14ac:dyDescent="0.35">
      <c r="A1" s="45" t="s">
        <v>266</v>
      </c>
    </row>
    <row r="2" spans="1:12" ht="21" x14ac:dyDescent="0.35">
      <c r="A2" s="45" t="s">
        <v>0</v>
      </c>
      <c r="B2" s="42"/>
      <c r="C2" s="42"/>
      <c r="D2" s="42"/>
      <c r="E2" s="42"/>
      <c r="F2" s="42"/>
      <c r="G2" s="42"/>
      <c r="H2" s="42"/>
    </row>
    <row r="3" spans="1:12" ht="21" x14ac:dyDescent="0.35">
      <c r="A3" s="45" t="s">
        <v>1</v>
      </c>
      <c r="B3" s="46"/>
      <c r="C3" s="2"/>
      <c r="D3" s="2"/>
      <c r="E3" s="2"/>
      <c r="F3" s="2"/>
    </row>
    <row r="4" spans="1:12" ht="21" x14ac:dyDescent="0.35">
      <c r="A4" s="45" t="s">
        <v>2</v>
      </c>
      <c r="B4" s="46"/>
      <c r="C4" s="2"/>
      <c r="D4" s="2"/>
      <c r="E4" s="2"/>
      <c r="F4" s="2"/>
    </row>
    <row r="5" spans="1:12" x14ac:dyDescent="0.25">
      <c r="B5" s="46"/>
      <c r="C5" s="2"/>
      <c r="D5" s="2"/>
      <c r="E5" s="2"/>
      <c r="F5" s="2"/>
    </row>
    <row r="6" spans="1:12" x14ac:dyDescent="0.25">
      <c r="B6" t="s">
        <v>3</v>
      </c>
      <c r="C6" s="47">
        <v>44348</v>
      </c>
      <c r="D6" s="47">
        <v>44501</v>
      </c>
      <c r="E6" s="47">
        <v>44562</v>
      </c>
      <c r="F6" s="47">
        <v>44713</v>
      </c>
    </row>
    <row r="7" spans="1:12" x14ac:dyDescent="0.25">
      <c r="B7" t="s">
        <v>4</v>
      </c>
      <c r="C7" t="s">
        <v>5</v>
      </c>
      <c r="D7" t="s">
        <v>6</v>
      </c>
      <c r="E7" t="s">
        <v>7</v>
      </c>
      <c r="F7" t="s">
        <v>8</v>
      </c>
    </row>
    <row r="8" spans="1:12" ht="62.25" customHeight="1" x14ac:dyDescent="0.25">
      <c r="A8" s="10" t="s">
        <v>9</v>
      </c>
      <c r="B8" s="28" t="s">
        <v>10</v>
      </c>
      <c r="C8" s="28" t="s">
        <v>11</v>
      </c>
      <c r="D8" s="28" t="s">
        <v>11</v>
      </c>
      <c r="E8" s="28" t="s">
        <v>11</v>
      </c>
      <c r="F8" s="28" t="s">
        <v>11</v>
      </c>
      <c r="G8" s="28" t="s">
        <v>12</v>
      </c>
      <c r="H8" s="28" t="s">
        <v>13</v>
      </c>
    </row>
    <row r="9" spans="1:12" x14ac:dyDescent="0.25">
      <c r="A9" s="3" t="s">
        <v>14</v>
      </c>
    </row>
    <row r="10" spans="1:12" x14ac:dyDescent="0.25">
      <c r="A10" t="s">
        <v>15</v>
      </c>
      <c r="B10" t="s">
        <v>16</v>
      </c>
      <c r="C10" s="1">
        <v>1558749.6462927</v>
      </c>
      <c r="D10" s="1">
        <v>1558749.6462927</v>
      </c>
      <c r="E10" s="1">
        <v>1628214.3345532001</v>
      </c>
      <c r="F10" s="1">
        <v>1622781.4869994856</v>
      </c>
      <c r="G10" t="s">
        <v>17</v>
      </c>
      <c r="H10" t="s">
        <v>18</v>
      </c>
      <c r="I10" s="1"/>
      <c r="L10" s="48"/>
    </row>
    <row r="11" spans="1:12" x14ac:dyDescent="0.25">
      <c r="A11" t="s">
        <v>15</v>
      </c>
      <c r="B11" t="s">
        <v>16</v>
      </c>
      <c r="C11" s="1">
        <v>200900.22403919999</v>
      </c>
      <c r="D11" s="1">
        <v>200900.22403919999</v>
      </c>
      <c r="E11" s="1">
        <v>203501.2640546</v>
      </c>
      <c r="F11" s="1">
        <v>203055.40087854289</v>
      </c>
      <c r="G11" t="s">
        <v>19</v>
      </c>
      <c r="H11" t="s">
        <v>18</v>
      </c>
      <c r="I11" s="1"/>
      <c r="L11" s="48"/>
    </row>
    <row r="12" spans="1:12" x14ac:dyDescent="0.25">
      <c r="A12" t="s">
        <v>20</v>
      </c>
      <c r="B12" s="16" t="s">
        <v>21</v>
      </c>
      <c r="C12" s="1">
        <v>38722.434000000001</v>
      </c>
      <c r="D12" s="1">
        <v>38722.434000000001</v>
      </c>
      <c r="E12" s="1">
        <v>0</v>
      </c>
      <c r="F12" s="1">
        <v>0</v>
      </c>
      <c r="G12" t="s">
        <v>17</v>
      </c>
      <c r="H12" t="s">
        <v>22</v>
      </c>
      <c r="I12" s="1"/>
      <c r="L12" s="48"/>
    </row>
    <row r="13" spans="1:12" x14ac:dyDescent="0.25">
      <c r="A13" t="s">
        <v>20</v>
      </c>
      <c r="B13" s="16" t="s">
        <v>21</v>
      </c>
      <c r="C13" s="1">
        <v>-19807.915000000001</v>
      </c>
      <c r="D13" s="1">
        <v>-19807.915000000001</v>
      </c>
      <c r="E13" s="1">
        <v>0</v>
      </c>
      <c r="F13" s="1">
        <v>0</v>
      </c>
      <c r="G13" t="s">
        <v>19</v>
      </c>
      <c r="H13" t="s">
        <v>22</v>
      </c>
      <c r="I13" s="1"/>
      <c r="L13" s="48"/>
    </row>
    <row r="14" spans="1:12" x14ac:dyDescent="0.25">
      <c r="A14" t="s">
        <v>23</v>
      </c>
      <c r="B14" s="16" t="s">
        <v>24</v>
      </c>
      <c r="C14" s="1">
        <v>-32053.919132110164</v>
      </c>
      <c r="D14" s="1">
        <v>-32053.919132110164</v>
      </c>
      <c r="E14" s="1">
        <v>0</v>
      </c>
      <c r="F14" s="1">
        <v>0</v>
      </c>
      <c r="G14" t="s">
        <v>17</v>
      </c>
      <c r="H14" t="s">
        <v>18</v>
      </c>
      <c r="I14" s="1"/>
      <c r="L14" s="48"/>
    </row>
    <row r="15" spans="1:12" x14ac:dyDescent="0.25">
      <c r="A15" t="s">
        <v>23</v>
      </c>
      <c r="B15" s="16" t="s">
        <v>24</v>
      </c>
      <c r="C15" s="1">
        <v>-7335.0289387033235</v>
      </c>
      <c r="D15" s="1">
        <v>-7335.0289387033235</v>
      </c>
      <c r="E15" s="1">
        <v>0</v>
      </c>
      <c r="F15" s="1">
        <v>0</v>
      </c>
      <c r="G15" t="s">
        <v>19</v>
      </c>
      <c r="H15" t="s">
        <v>18</v>
      </c>
      <c r="I15" s="1"/>
      <c r="L15" s="48"/>
    </row>
    <row r="16" spans="1:12" x14ac:dyDescent="0.25">
      <c r="A16" s="16" t="s">
        <v>25</v>
      </c>
      <c r="B16" t="s">
        <v>26</v>
      </c>
      <c r="C16" s="1">
        <v>-7486.5516527999998</v>
      </c>
      <c r="D16" s="1">
        <v>-7486.5516527999998</v>
      </c>
      <c r="E16" s="1">
        <v>0</v>
      </c>
      <c r="F16" s="1">
        <v>0</v>
      </c>
      <c r="G16" t="s">
        <v>17</v>
      </c>
      <c r="H16" t="s">
        <v>22</v>
      </c>
      <c r="I16" s="1"/>
      <c r="L16" s="48"/>
    </row>
    <row r="17" spans="1:12" x14ac:dyDescent="0.25">
      <c r="A17" s="16" t="s">
        <v>27</v>
      </c>
      <c r="B17" t="s">
        <v>28</v>
      </c>
      <c r="C17" s="1">
        <v>-53.643027799999999</v>
      </c>
      <c r="D17" s="1">
        <v>-53.643027799999999</v>
      </c>
      <c r="E17" s="1">
        <v>0</v>
      </c>
      <c r="F17" s="1">
        <v>0</v>
      </c>
      <c r="G17" t="s">
        <v>19</v>
      </c>
      <c r="H17" t="s">
        <v>22</v>
      </c>
      <c r="I17" s="1"/>
      <c r="L17" s="48"/>
    </row>
    <row r="18" spans="1:12" x14ac:dyDescent="0.25">
      <c r="A18" s="16" t="s">
        <v>29</v>
      </c>
      <c r="B18" t="s">
        <v>30</v>
      </c>
      <c r="C18" s="1">
        <v>610020.47486019903</v>
      </c>
      <c r="D18" s="1">
        <v>610020.47486019903</v>
      </c>
      <c r="E18" s="1">
        <v>766523.53512980556</v>
      </c>
      <c r="F18" s="1">
        <v>766523.53512980556</v>
      </c>
      <c r="G18" t="s">
        <v>19</v>
      </c>
      <c r="H18" t="s">
        <v>18</v>
      </c>
      <c r="I18" s="1"/>
    </row>
    <row r="19" spans="1:12" x14ac:dyDescent="0.25">
      <c r="A19" s="16" t="s">
        <v>31</v>
      </c>
      <c r="B19" t="s">
        <v>32</v>
      </c>
      <c r="C19" s="1">
        <v>55341.557366349334</v>
      </c>
      <c r="D19" s="1">
        <v>55341.557366349334</v>
      </c>
      <c r="E19" s="1">
        <v>149125.7809671688</v>
      </c>
      <c r="F19" s="1">
        <v>149125.7809671688</v>
      </c>
      <c r="G19" t="s">
        <v>19</v>
      </c>
      <c r="H19" t="s">
        <v>18</v>
      </c>
      <c r="I19" s="1"/>
      <c r="J19" s="49"/>
      <c r="K19" s="50"/>
      <c r="L19" s="48"/>
    </row>
    <row r="20" spans="1:12" x14ac:dyDescent="0.25">
      <c r="A20" t="s">
        <v>33</v>
      </c>
      <c r="B20" t="s">
        <v>21</v>
      </c>
      <c r="C20" s="1">
        <v>0</v>
      </c>
      <c r="D20" s="1">
        <v>0</v>
      </c>
      <c r="E20" s="1">
        <v>0</v>
      </c>
      <c r="F20" s="1">
        <v>0</v>
      </c>
      <c r="G20" t="s">
        <v>19</v>
      </c>
      <c r="H20" t="s">
        <v>22</v>
      </c>
      <c r="I20" s="1"/>
      <c r="L20" s="48"/>
    </row>
    <row r="21" spans="1:12" x14ac:dyDescent="0.25">
      <c r="A21" t="s">
        <v>34</v>
      </c>
      <c r="B21" t="s">
        <v>30</v>
      </c>
      <c r="C21" s="1">
        <v>224966.11872143956</v>
      </c>
      <c r="D21" s="1">
        <v>224966.11872143956</v>
      </c>
      <c r="E21" s="1">
        <v>30288.3684359037</v>
      </c>
      <c r="F21" s="1">
        <v>30288.3684359037</v>
      </c>
      <c r="G21" t="s">
        <v>19</v>
      </c>
      <c r="H21" t="s">
        <v>18</v>
      </c>
      <c r="I21" s="1"/>
      <c r="L21" s="48"/>
    </row>
    <row r="22" spans="1:12" x14ac:dyDescent="0.25">
      <c r="A22" t="s">
        <v>35</v>
      </c>
      <c r="B22" t="s">
        <v>30</v>
      </c>
      <c r="C22" s="1">
        <v>97010.609932855412</v>
      </c>
      <c r="D22" s="1">
        <v>97010.609932855412</v>
      </c>
      <c r="E22" s="1">
        <v>-49396.580372743534</v>
      </c>
      <c r="F22" s="1">
        <v>-49396.580372743534</v>
      </c>
      <c r="G22" t="s">
        <v>19</v>
      </c>
      <c r="H22" t="s">
        <v>22</v>
      </c>
      <c r="I22" s="1"/>
      <c r="L22" s="48"/>
    </row>
    <row r="23" spans="1:12" x14ac:dyDescent="0.25">
      <c r="A23" t="s">
        <v>36</v>
      </c>
      <c r="B23" t="s">
        <v>37</v>
      </c>
      <c r="C23" s="1">
        <v>-2471.0007218152782</v>
      </c>
      <c r="D23" s="1">
        <v>-2471.0007218152782</v>
      </c>
      <c r="E23" s="1">
        <v>-2470.7040940930806</v>
      </c>
      <c r="F23" s="1">
        <v>-2470.7040940930806</v>
      </c>
      <c r="G23" t="s">
        <v>19</v>
      </c>
      <c r="H23" t="s">
        <v>18</v>
      </c>
      <c r="I23" s="1"/>
      <c r="L23" s="48"/>
    </row>
    <row r="24" spans="1:12" x14ac:dyDescent="0.25">
      <c r="A24" t="s">
        <v>38</v>
      </c>
      <c r="B24" t="s">
        <v>39</v>
      </c>
      <c r="C24" s="1">
        <v>22488.622374953778</v>
      </c>
      <c r="D24" s="1">
        <v>22488.622374953778</v>
      </c>
      <c r="E24" s="1">
        <v>-17985.713429346531</v>
      </c>
      <c r="F24" s="1">
        <v>-17985.713429346531</v>
      </c>
      <c r="G24" t="s">
        <v>19</v>
      </c>
      <c r="H24" t="s">
        <v>18</v>
      </c>
      <c r="I24" s="1"/>
      <c r="L24" s="48"/>
    </row>
    <row r="25" spans="1:12" x14ac:dyDescent="0.25">
      <c r="A25" t="s">
        <v>40</v>
      </c>
      <c r="B25" t="s">
        <v>41</v>
      </c>
      <c r="C25" s="1">
        <v>2471.0007218152782</v>
      </c>
      <c r="D25" s="1">
        <v>2471.0007218152782</v>
      </c>
      <c r="E25" s="1">
        <v>2470.7040940930806</v>
      </c>
      <c r="F25" s="1">
        <v>2470.7040940930806</v>
      </c>
      <c r="G25" t="s">
        <v>42</v>
      </c>
      <c r="H25" t="s">
        <v>18</v>
      </c>
      <c r="I25" s="1"/>
      <c r="L25" s="48"/>
    </row>
    <row r="26" spans="1:12" x14ac:dyDescent="0.25">
      <c r="A26" t="s">
        <v>43</v>
      </c>
      <c r="B26" t="s">
        <v>30</v>
      </c>
      <c r="C26" s="1">
        <v>98129.888763111332</v>
      </c>
      <c r="D26" s="1">
        <v>98129.888763111332</v>
      </c>
      <c r="E26" s="1">
        <v>153061.7712138943</v>
      </c>
      <c r="F26" s="1">
        <v>153061.7712138943</v>
      </c>
      <c r="G26" t="s">
        <v>42</v>
      </c>
      <c r="H26" t="s">
        <v>18</v>
      </c>
      <c r="I26" s="1"/>
      <c r="L26" s="48"/>
    </row>
    <row r="27" spans="1:12" x14ac:dyDescent="0.25">
      <c r="A27" t="s">
        <v>44</v>
      </c>
      <c r="B27" t="s">
        <v>30</v>
      </c>
      <c r="C27" s="1">
        <v>26801.531556966504</v>
      </c>
      <c r="D27" s="1">
        <v>26801.531556966504</v>
      </c>
      <c r="E27" s="1">
        <v>-62287.582937048333</v>
      </c>
      <c r="F27" s="1">
        <v>-62287.582937048333</v>
      </c>
      <c r="G27" t="s">
        <v>42</v>
      </c>
      <c r="H27" t="s">
        <v>22</v>
      </c>
      <c r="I27" s="1"/>
      <c r="L27" s="48"/>
    </row>
    <row r="28" spans="1:12" x14ac:dyDescent="0.25">
      <c r="A28" t="s">
        <v>45</v>
      </c>
      <c r="B28" t="s">
        <v>46</v>
      </c>
      <c r="C28" s="1">
        <v>0</v>
      </c>
      <c r="D28" s="1">
        <v>0</v>
      </c>
      <c r="E28" s="1">
        <v>69253.185498355859</v>
      </c>
      <c r="F28" s="1">
        <v>69253.185498355859</v>
      </c>
      <c r="G28" t="s">
        <v>42</v>
      </c>
      <c r="H28" t="s">
        <v>18</v>
      </c>
      <c r="I28" s="1"/>
      <c r="L28" s="48"/>
    </row>
    <row r="29" spans="1:12" x14ac:dyDescent="0.25">
      <c r="A29" t="s">
        <v>47</v>
      </c>
      <c r="B29" t="s">
        <v>30</v>
      </c>
      <c r="C29" s="1">
        <v>0</v>
      </c>
      <c r="D29" s="1">
        <v>0</v>
      </c>
      <c r="E29" s="1">
        <v>17985.713429346531</v>
      </c>
      <c r="F29" s="1">
        <v>17985.713429346531</v>
      </c>
      <c r="G29" t="s">
        <v>42</v>
      </c>
      <c r="H29" t="s">
        <v>18</v>
      </c>
      <c r="I29" s="1"/>
      <c r="L29" s="48"/>
    </row>
    <row r="30" spans="1:12" x14ac:dyDescent="0.25">
      <c r="A30" s="16" t="s">
        <v>48</v>
      </c>
      <c r="B30" t="s">
        <v>30</v>
      </c>
      <c r="C30" s="1">
        <v>53414.68397966968</v>
      </c>
      <c r="D30" s="1">
        <v>53414.68397966968</v>
      </c>
      <c r="E30" s="1">
        <v>20336.530915613203</v>
      </c>
      <c r="F30" s="1">
        <v>20336.530915613203</v>
      </c>
      <c r="G30" t="s">
        <v>19</v>
      </c>
      <c r="H30" t="s">
        <v>18</v>
      </c>
      <c r="I30" s="1"/>
    </row>
    <row r="31" spans="1:12" x14ac:dyDescent="0.25">
      <c r="A31" t="s">
        <v>49</v>
      </c>
      <c r="B31" t="s">
        <v>50</v>
      </c>
      <c r="C31" s="1">
        <v>56543.384849999995</v>
      </c>
      <c r="D31" s="1">
        <v>56543.384849999995</v>
      </c>
      <c r="E31" s="1">
        <v>88240.647853200004</v>
      </c>
      <c r="F31" s="1">
        <v>88240.647853200004</v>
      </c>
      <c r="G31" t="s">
        <v>17</v>
      </c>
      <c r="H31" t="s">
        <v>22</v>
      </c>
      <c r="I31" s="1"/>
      <c r="L31" s="48"/>
    </row>
    <row r="32" spans="1:12" x14ac:dyDescent="0.25">
      <c r="A32" t="s">
        <v>51</v>
      </c>
      <c r="B32" t="s">
        <v>21</v>
      </c>
      <c r="C32" s="1">
        <v>0</v>
      </c>
      <c r="D32" s="1">
        <v>0</v>
      </c>
      <c r="E32" s="1">
        <v>0</v>
      </c>
      <c r="F32" s="1">
        <v>0</v>
      </c>
      <c r="G32" t="s">
        <v>17</v>
      </c>
      <c r="H32" t="s">
        <v>22</v>
      </c>
      <c r="I32" s="1"/>
      <c r="L32" s="48"/>
    </row>
    <row r="33" spans="1:12" x14ac:dyDescent="0.25">
      <c r="A33" t="s">
        <v>52</v>
      </c>
      <c r="B33" t="s">
        <v>50</v>
      </c>
      <c r="C33" s="1">
        <v>129.68666249999998</v>
      </c>
      <c r="D33" s="1">
        <v>129.68666249999998</v>
      </c>
      <c r="E33" s="1">
        <v>-642.13116339999999</v>
      </c>
      <c r="F33" s="1">
        <v>-642.13116339999999</v>
      </c>
      <c r="G33" t="s">
        <v>17</v>
      </c>
      <c r="H33" t="s">
        <v>22</v>
      </c>
      <c r="I33" s="1"/>
    </row>
    <row r="34" spans="1:12" x14ac:dyDescent="0.25">
      <c r="A34" t="s">
        <v>53</v>
      </c>
      <c r="B34" t="s">
        <v>50</v>
      </c>
      <c r="C34" s="1">
        <v>-1520.9651778</v>
      </c>
      <c r="D34" s="1">
        <v>-1520.9651778</v>
      </c>
      <c r="E34" s="1">
        <v>-1694.0229237999999</v>
      </c>
      <c r="F34" s="1">
        <v>-1694.0229237999999</v>
      </c>
      <c r="G34" t="s">
        <v>17</v>
      </c>
      <c r="H34" t="s">
        <v>22</v>
      </c>
      <c r="I34" s="1"/>
    </row>
    <row r="35" spans="1:12" x14ac:dyDescent="0.25">
      <c r="A35" t="s">
        <v>54</v>
      </c>
      <c r="B35" t="s">
        <v>50</v>
      </c>
      <c r="C35" s="1">
        <v>1489.8403787999998</v>
      </c>
      <c r="D35" s="1">
        <v>1489.8403787999998</v>
      </c>
      <c r="E35" s="1">
        <v>1527.0065792</v>
      </c>
      <c r="F35" s="1">
        <v>1527.0065792</v>
      </c>
      <c r="G35" t="s">
        <v>17</v>
      </c>
      <c r="H35" t="s">
        <v>22</v>
      </c>
      <c r="I35" s="1"/>
    </row>
    <row r="36" spans="1:12" x14ac:dyDescent="0.25">
      <c r="A36" t="s">
        <v>55</v>
      </c>
      <c r="B36" t="s">
        <v>50</v>
      </c>
      <c r="C36" s="1">
        <v>82.999463999999989</v>
      </c>
      <c r="D36" s="1">
        <v>82.999463999999989</v>
      </c>
      <c r="E36" s="1">
        <v>311.21057999999999</v>
      </c>
      <c r="F36" s="1">
        <v>311.21057999999999</v>
      </c>
      <c r="G36" t="s">
        <v>17</v>
      </c>
      <c r="H36" t="s">
        <v>22</v>
      </c>
      <c r="I36" s="1"/>
      <c r="L36" s="48"/>
    </row>
    <row r="37" spans="1:12" x14ac:dyDescent="0.25">
      <c r="A37" s="16" t="s">
        <v>56</v>
      </c>
      <c r="B37" t="s">
        <v>57</v>
      </c>
      <c r="C37" s="1">
        <v>0</v>
      </c>
      <c r="D37" s="1">
        <v>0</v>
      </c>
      <c r="E37" s="1">
        <v>0</v>
      </c>
      <c r="F37" s="1">
        <v>0</v>
      </c>
      <c r="G37" t="s">
        <v>19</v>
      </c>
      <c r="H37" t="s">
        <v>18</v>
      </c>
      <c r="I37" s="1"/>
      <c r="J37" s="49"/>
      <c r="K37" s="50"/>
      <c r="L37" s="48"/>
    </row>
    <row r="38" spans="1:12" x14ac:dyDescent="0.25">
      <c r="A38" s="16" t="s">
        <v>58</v>
      </c>
      <c r="B38" t="s">
        <v>59</v>
      </c>
      <c r="C38" s="1">
        <v>1527.3080934</v>
      </c>
      <c r="D38" s="1">
        <v>1527.3080934</v>
      </c>
      <c r="E38" s="1">
        <v>1457.2959840000001</v>
      </c>
      <c r="F38" s="1">
        <v>1457.2959840000001</v>
      </c>
      <c r="G38" t="s">
        <v>19</v>
      </c>
      <c r="H38" t="s">
        <v>18</v>
      </c>
      <c r="I38" s="1"/>
      <c r="J38" s="49"/>
      <c r="K38" s="50"/>
      <c r="L38" s="48"/>
    </row>
    <row r="39" spans="1:12" x14ac:dyDescent="0.25">
      <c r="A39" s="16" t="s">
        <v>60</v>
      </c>
      <c r="B39" t="s">
        <v>21</v>
      </c>
      <c r="C39" s="1">
        <v>0</v>
      </c>
      <c r="D39" s="1">
        <v>0</v>
      </c>
      <c r="E39" s="1">
        <v>0</v>
      </c>
      <c r="F39" s="1">
        <v>0</v>
      </c>
      <c r="G39" t="s">
        <v>19</v>
      </c>
      <c r="H39" t="s">
        <v>18</v>
      </c>
      <c r="I39" s="1"/>
    </row>
    <row r="40" spans="1:12" x14ac:dyDescent="0.25">
      <c r="A40" s="16" t="s">
        <v>61</v>
      </c>
      <c r="B40" t="s">
        <v>62</v>
      </c>
      <c r="C40" s="1">
        <v>2754.9338452659995</v>
      </c>
      <c r="D40" s="1">
        <v>2754.9338452659995</v>
      </c>
      <c r="E40" s="1">
        <v>-18223.289949766604</v>
      </c>
      <c r="F40" s="1">
        <v>-18223.289949766604</v>
      </c>
      <c r="G40" t="s">
        <v>19</v>
      </c>
      <c r="H40" t="s">
        <v>22</v>
      </c>
      <c r="I40" s="1"/>
      <c r="J40" s="1"/>
    </row>
    <row r="41" spans="1:12" x14ac:dyDescent="0.25">
      <c r="A41" s="16" t="s">
        <v>63</v>
      </c>
      <c r="B41" t="s">
        <v>30</v>
      </c>
      <c r="C41" s="1">
        <v>11401.226441231669</v>
      </c>
      <c r="D41" s="1">
        <v>11401.226441231669</v>
      </c>
      <c r="E41" s="1">
        <v>9575.3765038420588</v>
      </c>
      <c r="F41" s="1">
        <v>9575.3765038420588</v>
      </c>
      <c r="G41" t="s">
        <v>64</v>
      </c>
      <c r="H41" t="s">
        <v>18</v>
      </c>
      <c r="I41" s="1"/>
    </row>
    <row r="42" spans="1:12" x14ac:dyDescent="0.25">
      <c r="A42" s="16" t="s">
        <v>65</v>
      </c>
      <c r="B42" t="s">
        <v>50</v>
      </c>
      <c r="C42" s="1">
        <v>2244.9101068</v>
      </c>
      <c r="D42" s="1">
        <v>2244.9101068</v>
      </c>
      <c r="E42" s="1">
        <v>9746.6789041000011</v>
      </c>
      <c r="F42" s="1">
        <v>9746.6789041000011</v>
      </c>
      <c r="G42" t="s">
        <v>64</v>
      </c>
      <c r="H42" t="s">
        <v>22</v>
      </c>
      <c r="I42" s="1"/>
    </row>
    <row r="43" spans="1:12" x14ac:dyDescent="0.25">
      <c r="A43" s="16" t="s">
        <v>66</v>
      </c>
      <c r="B43" t="s">
        <v>30</v>
      </c>
      <c r="C43" s="1">
        <v>124438.99750989386</v>
      </c>
      <c r="D43" s="1">
        <v>124438.99750989386</v>
      </c>
      <c r="E43" s="1">
        <v>146823.98913219353</v>
      </c>
      <c r="F43" s="1">
        <v>146823.98913219353</v>
      </c>
      <c r="G43" t="s">
        <v>67</v>
      </c>
      <c r="H43" t="s">
        <v>18</v>
      </c>
      <c r="I43" s="1"/>
    </row>
    <row r="44" spans="1:12" x14ac:dyDescent="0.25">
      <c r="A44" s="16" t="s">
        <v>68</v>
      </c>
      <c r="B44" t="s">
        <v>30</v>
      </c>
      <c r="C44" s="1">
        <v>0</v>
      </c>
      <c r="D44" s="1">
        <v>0</v>
      </c>
      <c r="E44" s="1">
        <v>-91971.658124724228</v>
      </c>
      <c r="F44" s="1">
        <v>-91971.658124724228</v>
      </c>
      <c r="G44" t="s">
        <v>67</v>
      </c>
      <c r="H44" t="s">
        <v>22</v>
      </c>
      <c r="I44" s="1"/>
    </row>
    <row r="45" spans="1:12" x14ac:dyDescent="0.25">
      <c r="A45" t="s">
        <v>69</v>
      </c>
      <c r="B45" s="16" t="s">
        <v>30</v>
      </c>
      <c r="C45" s="1">
        <v>1072.8605559999999</v>
      </c>
      <c r="D45" s="1">
        <v>1072.8605559999999</v>
      </c>
      <c r="E45" s="1">
        <v>1188.2224727319999</v>
      </c>
      <c r="F45" s="1">
        <v>1188.2224727319999</v>
      </c>
      <c r="G45" t="s">
        <v>70</v>
      </c>
      <c r="H45" t="s">
        <v>18</v>
      </c>
      <c r="I45" s="1"/>
    </row>
    <row r="46" spans="1:12" x14ac:dyDescent="0.25">
      <c r="A46" t="s">
        <v>71</v>
      </c>
      <c r="B46" t="s">
        <v>50</v>
      </c>
      <c r="C46" s="1">
        <v>179.14747019999999</v>
      </c>
      <c r="D46" s="1">
        <v>179.14747019999999</v>
      </c>
      <c r="E46" s="1">
        <v>170.01786480000001</v>
      </c>
      <c r="F46" s="1">
        <v>170.01786480000001</v>
      </c>
      <c r="G46" t="s">
        <v>70</v>
      </c>
      <c r="H46" t="s">
        <v>22</v>
      </c>
      <c r="I46" s="1"/>
    </row>
    <row r="47" spans="1:12" x14ac:dyDescent="0.25">
      <c r="A47" t="s">
        <v>72</v>
      </c>
      <c r="B47" t="s">
        <v>57</v>
      </c>
      <c r="C47" s="1">
        <v>0</v>
      </c>
      <c r="D47" s="1">
        <v>0</v>
      </c>
      <c r="E47" s="1">
        <v>0</v>
      </c>
      <c r="F47" s="1">
        <v>-48518.545714285719</v>
      </c>
      <c r="G47" t="s">
        <v>73</v>
      </c>
      <c r="H47" t="s">
        <v>18</v>
      </c>
      <c r="I47" s="1"/>
    </row>
    <row r="48" spans="1:12" x14ac:dyDescent="0.25">
      <c r="A48" t="s">
        <v>74</v>
      </c>
      <c r="B48" t="s">
        <v>75</v>
      </c>
      <c r="C48" s="1">
        <v>90159.118373967591</v>
      </c>
      <c r="D48" s="1">
        <v>90159.118373967591</v>
      </c>
      <c r="E48" s="1">
        <v>92132.448620537703</v>
      </c>
      <c r="F48" s="1">
        <v>92132.448620537703</v>
      </c>
      <c r="G48" t="s">
        <v>74</v>
      </c>
      <c r="H48" t="s">
        <v>18</v>
      </c>
      <c r="I48" s="1"/>
    </row>
    <row r="49" spans="1:9" x14ac:dyDescent="0.25">
      <c r="B49" s="16"/>
      <c r="C49" s="1"/>
      <c r="D49" s="1"/>
      <c r="E49" s="1"/>
      <c r="F49" s="1"/>
      <c r="I49" s="1"/>
    </row>
    <row r="50" spans="1:9" x14ac:dyDescent="0.25">
      <c r="B50" s="16"/>
      <c r="C50" s="1"/>
      <c r="D50" s="1"/>
      <c r="E50" s="1"/>
      <c r="F50" s="1"/>
      <c r="I50" s="1"/>
    </row>
    <row r="51" spans="1:9" x14ac:dyDescent="0.25">
      <c r="B51" s="16"/>
      <c r="C51" s="1"/>
      <c r="D51" s="1"/>
      <c r="E51" s="1"/>
      <c r="F51" s="1"/>
      <c r="G51" s="1"/>
      <c r="H51" s="1"/>
      <c r="I51" s="1"/>
    </row>
    <row r="52" spans="1:9" x14ac:dyDescent="0.25">
      <c r="A52" s="55" t="s">
        <v>76</v>
      </c>
      <c r="C52" s="4">
        <f t="shared" ref="C52:E52" si="0">SUM(C10:C51)</f>
        <v>3210312.18271029</v>
      </c>
      <c r="D52" s="4">
        <f t="shared" si="0"/>
        <v>3210312.18271029</v>
      </c>
      <c r="E52" s="4">
        <f t="shared" si="0"/>
        <v>3147262.3997916635</v>
      </c>
      <c r="F52" s="4">
        <f t="shared" ref="F52" si="1">SUM(F10:F51)</f>
        <v>3092865.1433476061</v>
      </c>
      <c r="I52" s="1"/>
    </row>
    <row r="53" spans="1:9" x14ac:dyDescent="0.25">
      <c r="I53" s="1"/>
    </row>
    <row r="54" spans="1:9" x14ac:dyDescent="0.25">
      <c r="A54" s="3" t="s">
        <v>77</v>
      </c>
      <c r="I54" s="1"/>
    </row>
    <row r="55" spans="1:9" x14ac:dyDescent="0.25">
      <c r="A55" t="s">
        <v>78</v>
      </c>
      <c r="B55" s="16" t="s">
        <v>50</v>
      </c>
      <c r="C55" s="1">
        <v>0</v>
      </c>
      <c r="D55" s="1">
        <v>0</v>
      </c>
      <c r="E55" s="1">
        <v>0</v>
      </c>
      <c r="F55" s="1">
        <v>0</v>
      </c>
      <c r="G55" t="s">
        <v>17</v>
      </c>
      <c r="H55" t="s">
        <v>18</v>
      </c>
      <c r="I55" s="1"/>
    </row>
    <row r="56" spans="1:9" x14ac:dyDescent="0.25">
      <c r="A56" t="s">
        <v>79</v>
      </c>
      <c r="B56" s="16" t="s">
        <v>80</v>
      </c>
      <c r="C56" s="1">
        <v>7578.9246840164033</v>
      </c>
      <c r="D56" s="1">
        <v>7578.9246840164033</v>
      </c>
      <c r="E56" s="1">
        <v>7575.7133050282164</v>
      </c>
      <c r="F56" s="1">
        <v>7575.7133050282164</v>
      </c>
      <c r="G56" t="s">
        <v>17</v>
      </c>
      <c r="H56" t="s">
        <v>18</v>
      </c>
      <c r="I56" s="1"/>
    </row>
    <row r="57" spans="1:9" x14ac:dyDescent="0.25">
      <c r="A57" t="s">
        <v>81</v>
      </c>
      <c r="B57" t="s">
        <v>82</v>
      </c>
      <c r="C57" s="1">
        <v>-18242.264576517904</v>
      </c>
      <c r="D57" s="1">
        <v>-18242.264576517904</v>
      </c>
      <c r="E57" s="1">
        <v>-10363.512138304784</v>
      </c>
      <c r="F57" s="1">
        <v>-10363.512138304784</v>
      </c>
      <c r="G57" t="s">
        <v>17</v>
      </c>
      <c r="H57" t="s">
        <v>18</v>
      </c>
      <c r="I57" s="1"/>
    </row>
    <row r="58" spans="1:9" x14ac:dyDescent="0.25">
      <c r="A58" t="s">
        <v>83</v>
      </c>
      <c r="B58" t="s">
        <v>84</v>
      </c>
      <c r="C58" s="1">
        <v>13838.708958752715</v>
      </c>
      <c r="D58" s="1">
        <v>13838.708958752715</v>
      </c>
      <c r="E58" s="1">
        <v>11822.733650287277</v>
      </c>
      <c r="F58" s="1">
        <v>11822.733650287277</v>
      </c>
      <c r="G58" t="s">
        <v>17</v>
      </c>
      <c r="H58" t="s">
        <v>18</v>
      </c>
      <c r="I58" s="1"/>
    </row>
    <row r="59" spans="1:9" x14ac:dyDescent="0.25">
      <c r="A59" t="s">
        <v>85</v>
      </c>
      <c r="B59" t="s">
        <v>86</v>
      </c>
      <c r="C59" s="1">
        <v>297.65388165463486</v>
      </c>
      <c r="D59" s="1">
        <v>297.65388165463486</v>
      </c>
      <c r="E59" s="1">
        <v>2717.1226761587423</v>
      </c>
      <c r="F59" s="1">
        <v>2717.1226761587423</v>
      </c>
      <c r="G59" t="s">
        <v>17</v>
      </c>
      <c r="H59" t="s">
        <v>18</v>
      </c>
      <c r="I59" s="1"/>
    </row>
    <row r="60" spans="1:9" x14ac:dyDescent="0.25">
      <c r="A60" t="s">
        <v>87</v>
      </c>
      <c r="B60" t="s">
        <v>84</v>
      </c>
      <c r="C60" s="1">
        <v>916.84931421797876</v>
      </c>
      <c r="D60" s="1">
        <v>916.84931421797876</v>
      </c>
      <c r="E60" s="1">
        <v>223.70722107676906</v>
      </c>
      <c r="F60" s="1">
        <v>223.70722107676906</v>
      </c>
      <c r="G60" t="s">
        <v>17</v>
      </c>
      <c r="H60" t="s">
        <v>18</v>
      </c>
      <c r="I60" s="1"/>
    </row>
    <row r="61" spans="1:9" x14ac:dyDescent="0.25">
      <c r="A61" t="s">
        <v>88</v>
      </c>
      <c r="B61" s="16" t="s">
        <v>89</v>
      </c>
      <c r="C61" s="1">
        <v>3849.8475114850912</v>
      </c>
      <c r="D61" s="1">
        <v>3849.8475114850912</v>
      </c>
      <c r="E61" s="1">
        <v>3707.071785513117</v>
      </c>
      <c r="F61" s="1">
        <v>3707.071785513117</v>
      </c>
      <c r="G61" t="s">
        <v>17</v>
      </c>
      <c r="H61" t="s">
        <v>18</v>
      </c>
      <c r="I61" s="1"/>
    </row>
    <row r="62" spans="1:9" x14ac:dyDescent="0.25">
      <c r="A62" t="s">
        <v>90</v>
      </c>
      <c r="B62" s="16" t="s">
        <v>91</v>
      </c>
      <c r="C62" s="1">
        <v>4084.8366440600876</v>
      </c>
      <c r="D62" s="1">
        <v>5617.0971562606846</v>
      </c>
      <c r="E62" s="1">
        <v>7836.1328672590944</v>
      </c>
      <c r="F62" s="1">
        <v>7836.1328672590944</v>
      </c>
      <c r="G62" t="s">
        <v>17</v>
      </c>
      <c r="H62" t="s">
        <v>18</v>
      </c>
      <c r="I62" s="1"/>
    </row>
    <row r="63" spans="1:9" x14ac:dyDescent="0.25">
      <c r="A63" s="51" t="s">
        <v>92</v>
      </c>
      <c r="B63" s="52" t="s">
        <v>93</v>
      </c>
      <c r="C63" s="1">
        <v>0</v>
      </c>
      <c r="D63" s="1">
        <v>9151.8938528029503</v>
      </c>
      <c r="E63" s="1">
        <v>9150.7938542165066</v>
      </c>
      <c r="F63" s="1">
        <v>9150.7938542165066</v>
      </c>
      <c r="G63" t="s">
        <v>17</v>
      </c>
      <c r="H63" t="s">
        <v>18</v>
      </c>
      <c r="I63" s="1"/>
    </row>
    <row r="64" spans="1:9" x14ac:dyDescent="0.25">
      <c r="A64" s="51" t="s">
        <v>94</v>
      </c>
      <c r="B64" s="52" t="s">
        <v>50</v>
      </c>
      <c r="C64" s="1">
        <v>-333.56654586959996</v>
      </c>
      <c r="D64" s="1">
        <v>-333.56654586959996</v>
      </c>
      <c r="E64" s="1">
        <v>0</v>
      </c>
      <c r="F64" s="1">
        <v>0</v>
      </c>
      <c r="G64" t="s">
        <v>17</v>
      </c>
      <c r="H64" t="s">
        <v>22</v>
      </c>
      <c r="I64" s="1"/>
    </row>
    <row r="65" spans="1:12" x14ac:dyDescent="0.25">
      <c r="A65" s="51" t="s">
        <v>95</v>
      </c>
      <c r="B65" s="52" t="s">
        <v>50</v>
      </c>
      <c r="C65" s="1">
        <v>62042.099340000001</v>
      </c>
      <c r="D65" s="1">
        <v>62042.099340000001</v>
      </c>
      <c r="E65" s="1">
        <v>97834.232665999996</v>
      </c>
      <c r="F65" s="1">
        <v>97834.232665999996</v>
      </c>
      <c r="G65" t="s">
        <v>17</v>
      </c>
      <c r="H65" t="s">
        <v>22</v>
      </c>
      <c r="I65" s="1"/>
    </row>
    <row r="66" spans="1:12" x14ac:dyDescent="0.25">
      <c r="A66" t="s">
        <v>96</v>
      </c>
      <c r="B66" t="s">
        <v>50</v>
      </c>
      <c r="C66" s="1">
        <v>14618.280596999999</v>
      </c>
      <c r="D66" s="1">
        <v>14618.280596999999</v>
      </c>
      <c r="E66" s="1">
        <v>12263.7715892</v>
      </c>
      <c r="F66" s="1">
        <v>12263.7715892</v>
      </c>
      <c r="G66" t="s">
        <v>17</v>
      </c>
      <c r="H66" t="s">
        <v>22</v>
      </c>
      <c r="I66" s="1"/>
    </row>
    <row r="67" spans="1:12" x14ac:dyDescent="0.25">
      <c r="A67" t="s">
        <v>97</v>
      </c>
      <c r="B67" t="s">
        <v>50</v>
      </c>
      <c r="C67" s="1">
        <v>2817.8318027999999</v>
      </c>
      <c r="D67" s="1">
        <v>2817.8318027999999</v>
      </c>
      <c r="E67" s="1">
        <v>-12060.447343600001</v>
      </c>
      <c r="F67" s="1">
        <v>-12060.447343600001</v>
      </c>
      <c r="G67" t="s">
        <v>17</v>
      </c>
      <c r="H67" t="s">
        <v>22</v>
      </c>
      <c r="I67" s="1"/>
    </row>
    <row r="68" spans="1:12" x14ac:dyDescent="0.25">
      <c r="A68" t="s">
        <v>98</v>
      </c>
      <c r="B68" t="s">
        <v>50</v>
      </c>
      <c r="C68" s="1">
        <v>108.9367965</v>
      </c>
      <c r="D68" s="1">
        <v>108.9367965</v>
      </c>
      <c r="E68" s="1">
        <v>0</v>
      </c>
      <c r="F68" s="1">
        <v>0</v>
      </c>
      <c r="G68" t="s">
        <v>17</v>
      </c>
      <c r="H68" t="s">
        <v>22</v>
      </c>
      <c r="I68" s="1"/>
    </row>
    <row r="69" spans="1:12" x14ac:dyDescent="0.25">
      <c r="A69" t="s">
        <v>99</v>
      </c>
      <c r="B69" t="s">
        <v>50</v>
      </c>
      <c r="C69" s="1">
        <v>3739.1258531999997</v>
      </c>
      <c r="D69" s="1">
        <v>3739.1258531999997</v>
      </c>
      <c r="E69" s="1">
        <v>3376.6347929999997</v>
      </c>
      <c r="F69" s="1">
        <v>3376.6347929999997</v>
      </c>
      <c r="G69" t="s">
        <v>17</v>
      </c>
      <c r="H69" t="s">
        <v>22</v>
      </c>
      <c r="I69" s="1"/>
    </row>
    <row r="70" spans="1:12" x14ac:dyDescent="0.25">
      <c r="A70" t="s">
        <v>100</v>
      </c>
      <c r="B70" t="s">
        <v>50</v>
      </c>
      <c r="C70" s="1">
        <v>0</v>
      </c>
      <c r="D70" s="1">
        <v>0</v>
      </c>
      <c r="E70" s="1">
        <v>420.13428299999998</v>
      </c>
      <c r="F70" s="1">
        <v>420.13428299999998</v>
      </c>
      <c r="G70" t="s">
        <v>17</v>
      </c>
      <c r="H70" t="s">
        <v>22</v>
      </c>
      <c r="I70" s="1"/>
    </row>
    <row r="71" spans="1:12" x14ac:dyDescent="0.25">
      <c r="A71" t="s">
        <v>101</v>
      </c>
      <c r="B71" t="s">
        <v>50</v>
      </c>
      <c r="C71" s="1">
        <v>0</v>
      </c>
      <c r="D71" s="1">
        <v>0</v>
      </c>
      <c r="E71" s="1">
        <v>17012.84504</v>
      </c>
      <c r="F71" s="1">
        <v>17012.84504</v>
      </c>
      <c r="G71" t="s">
        <v>17</v>
      </c>
      <c r="H71" t="s">
        <v>22</v>
      </c>
      <c r="I71" s="1"/>
    </row>
    <row r="72" spans="1:12" x14ac:dyDescent="0.25">
      <c r="A72" s="16" t="s">
        <v>102</v>
      </c>
      <c r="B72" t="s">
        <v>50</v>
      </c>
      <c r="C72" s="1">
        <v>7148.328837</v>
      </c>
      <c r="D72" s="1">
        <v>7148.328837</v>
      </c>
      <c r="E72" s="1">
        <v>12956.733813999999</v>
      </c>
      <c r="F72" s="1">
        <v>12956.733813999999</v>
      </c>
      <c r="G72" t="s">
        <v>17</v>
      </c>
      <c r="H72" t="s">
        <v>22</v>
      </c>
      <c r="I72" s="1"/>
      <c r="L72" s="48"/>
    </row>
    <row r="73" spans="1:12" x14ac:dyDescent="0.25">
      <c r="A73" s="16" t="s">
        <v>103</v>
      </c>
      <c r="B73" t="s">
        <v>50</v>
      </c>
      <c r="C73" s="1">
        <v>2386.23459</v>
      </c>
      <c r="D73" s="1">
        <v>2386.23459</v>
      </c>
      <c r="E73" s="1">
        <v>2480.3483225999998</v>
      </c>
      <c r="F73" s="1">
        <v>2480.3483225999998</v>
      </c>
      <c r="G73" t="s">
        <v>17</v>
      </c>
      <c r="H73" t="s">
        <v>22</v>
      </c>
      <c r="I73" s="1"/>
    </row>
    <row r="74" spans="1:12" x14ac:dyDescent="0.25">
      <c r="A74" s="16" t="s">
        <v>104</v>
      </c>
      <c r="B74" t="s">
        <v>21</v>
      </c>
      <c r="C74" s="1">
        <v>0</v>
      </c>
      <c r="D74" s="1">
        <v>0</v>
      </c>
      <c r="E74" s="1">
        <v>0</v>
      </c>
      <c r="F74" s="1">
        <v>0</v>
      </c>
      <c r="G74" t="s">
        <v>17</v>
      </c>
      <c r="H74" t="s">
        <v>22</v>
      </c>
      <c r="I74" s="1"/>
    </row>
    <row r="75" spans="1:12" x14ac:dyDescent="0.25">
      <c r="A75" s="53" t="s">
        <v>105</v>
      </c>
      <c r="B75" t="s">
        <v>50</v>
      </c>
      <c r="C75" s="1">
        <v>-274.93572449999999</v>
      </c>
      <c r="D75" s="1">
        <v>-274.93572449999999</v>
      </c>
      <c r="E75" s="1">
        <v>597.52431360000003</v>
      </c>
      <c r="F75" s="1">
        <v>597.52431360000003</v>
      </c>
      <c r="G75" t="s">
        <v>17</v>
      </c>
      <c r="H75" t="s">
        <v>22</v>
      </c>
      <c r="I75" s="1"/>
    </row>
    <row r="76" spans="1:12" x14ac:dyDescent="0.25">
      <c r="A76" s="53" t="s">
        <v>106</v>
      </c>
      <c r="B76" t="s">
        <v>50</v>
      </c>
      <c r="C76" s="1">
        <v>-283.2356709</v>
      </c>
      <c r="D76" s="1">
        <v>-283.2356709</v>
      </c>
      <c r="E76" s="1">
        <v>-1.675350289</v>
      </c>
      <c r="F76" s="1">
        <v>-1.675350289</v>
      </c>
      <c r="G76" t="s">
        <v>17</v>
      </c>
      <c r="H76" t="s">
        <v>22</v>
      </c>
      <c r="I76" s="1"/>
    </row>
    <row r="77" spans="1:12" x14ac:dyDescent="0.25">
      <c r="A77" s="16" t="s">
        <v>107</v>
      </c>
      <c r="B77" t="s">
        <v>21</v>
      </c>
      <c r="C77" s="1">
        <v>0</v>
      </c>
      <c r="D77" s="1">
        <v>0</v>
      </c>
      <c r="E77" s="1">
        <v>0</v>
      </c>
      <c r="F77" s="1">
        <v>0</v>
      </c>
      <c r="G77" t="s">
        <v>17</v>
      </c>
      <c r="H77" t="s">
        <v>22</v>
      </c>
      <c r="I77" s="1"/>
    </row>
    <row r="78" spans="1:12" x14ac:dyDescent="0.25">
      <c r="A78" s="16" t="s">
        <v>108</v>
      </c>
      <c r="B78" t="s">
        <v>50</v>
      </c>
      <c r="C78" s="1">
        <v>0</v>
      </c>
      <c r="D78" s="1">
        <v>0</v>
      </c>
      <c r="E78" s="1">
        <v>147.47958175619999</v>
      </c>
      <c r="F78" s="1">
        <v>147.47958175619999</v>
      </c>
      <c r="G78" t="s">
        <v>17</v>
      </c>
      <c r="H78" t="s">
        <v>22</v>
      </c>
      <c r="I78" s="1"/>
    </row>
    <row r="79" spans="1:12" x14ac:dyDescent="0.25">
      <c r="A79" s="16" t="s">
        <v>109</v>
      </c>
      <c r="B79" t="s">
        <v>50</v>
      </c>
      <c r="C79" s="1">
        <v>0</v>
      </c>
      <c r="D79" s="1">
        <v>0</v>
      </c>
      <c r="E79" s="1">
        <v>2258.3514421999998</v>
      </c>
      <c r="F79" s="1">
        <v>2258.3514421999998</v>
      </c>
      <c r="G79" t="s">
        <v>17</v>
      </c>
      <c r="H79" t="s">
        <v>22</v>
      </c>
      <c r="I79" s="1"/>
      <c r="L79" s="48"/>
    </row>
    <row r="80" spans="1:12" x14ac:dyDescent="0.25">
      <c r="A80" s="16" t="s">
        <v>110</v>
      </c>
      <c r="B80" t="s">
        <v>50</v>
      </c>
      <c r="C80" s="1">
        <v>0</v>
      </c>
      <c r="D80" s="1">
        <v>0</v>
      </c>
      <c r="E80" s="1">
        <v>1324.7225299000002</v>
      </c>
      <c r="F80" s="1">
        <v>1324.7225299000002</v>
      </c>
      <c r="G80" t="s">
        <v>19</v>
      </c>
      <c r="H80" t="s">
        <v>22</v>
      </c>
      <c r="I80" s="1"/>
      <c r="L80" s="48"/>
    </row>
    <row r="81" spans="1:9" x14ac:dyDescent="0.25">
      <c r="A81" t="s">
        <v>111</v>
      </c>
      <c r="B81" t="s">
        <v>50</v>
      </c>
      <c r="C81" s="1">
        <v>824.88806899999997</v>
      </c>
      <c r="D81" s="1">
        <v>824.88806899999997</v>
      </c>
      <c r="E81" s="1">
        <v>955.3384784000001</v>
      </c>
      <c r="F81" s="1">
        <v>955.3384784000001</v>
      </c>
      <c r="G81" t="s">
        <v>112</v>
      </c>
      <c r="H81" t="s">
        <v>22</v>
      </c>
      <c r="I81" s="1"/>
    </row>
    <row r="82" spans="1:9" x14ac:dyDescent="0.25">
      <c r="A82" t="s">
        <v>113</v>
      </c>
      <c r="B82" s="16" t="s">
        <v>114</v>
      </c>
      <c r="C82" s="1">
        <v>14512.247960000124</v>
      </c>
      <c r="D82" s="1">
        <v>14512.247960000124</v>
      </c>
      <c r="E82" s="1">
        <v>13108.984509999978</v>
      </c>
      <c r="F82" s="1">
        <v>13108.984509999978</v>
      </c>
      <c r="G82" t="s">
        <v>17</v>
      </c>
      <c r="H82" t="s">
        <v>18</v>
      </c>
      <c r="I82" s="1"/>
    </row>
    <row r="83" spans="1:9" x14ac:dyDescent="0.25">
      <c r="A83" s="16" t="s">
        <v>115</v>
      </c>
      <c r="B83" t="s">
        <v>116</v>
      </c>
      <c r="C83" s="1">
        <v>-2412.1108600000562</v>
      </c>
      <c r="D83" s="1">
        <v>-2412.1108600000562</v>
      </c>
      <c r="E83" s="1">
        <v>-2771.0864299999776</v>
      </c>
      <c r="F83" s="1">
        <v>-2771.0864299999776</v>
      </c>
      <c r="G83" t="s">
        <v>112</v>
      </c>
      <c r="H83" t="s">
        <v>18</v>
      </c>
      <c r="I83" s="1"/>
    </row>
    <row r="84" spans="1:9" x14ac:dyDescent="0.25">
      <c r="A84" s="16" t="s">
        <v>117</v>
      </c>
      <c r="B84" t="s">
        <v>116</v>
      </c>
      <c r="C84" s="1">
        <v>6461.6487400032402</v>
      </c>
      <c r="D84" s="1">
        <v>6461.6487400032402</v>
      </c>
      <c r="E84" s="1">
        <v>-9516.3053999996482</v>
      </c>
      <c r="F84" s="1">
        <v>-9516.3053999996482</v>
      </c>
      <c r="G84" t="s">
        <v>112</v>
      </c>
      <c r="H84" t="s">
        <v>18</v>
      </c>
      <c r="I84" s="1"/>
    </row>
    <row r="85" spans="1:9" x14ac:dyDescent="0.25">
      <c r="A85" s="16" t="s">
        <v>118</v>
      </c>
      <c r="B85" t="s">
        <v>116</v>
      </c>
      <c r="C85" s="1">
        <v>52.435750000001498</v>
      </c>
      <c r="D85" s="1">
        <v>52.435750000001498</v>
      </c>
      <c r="E85" s="1">
        <v>924.59608999999921</v>
      </c>
      <c r="F85" s="1">
        <v>924.59608999999921</v>
      </c>
      <c r="G85" t="s">
        <v>112</v>
      </c>
      <c r="H85" t="s">
        <v>18</v>
      </c>
      <c r="I85" s="1"/>
    </row>
    <row r="86" spans="1:9" x14ac:dyDescent="0.25">
      <c r="A86" s="16" t="s">
        <v>119</v>
      </c>
      <c r="B86" t="s">
        <v>114</v>
      </c>
      <c r="C86" s="1">
        <v>317.79030000004639</v>
      </c>
      <c r="D86" s="1">
        <v>317.79030000004639</v>
      </c>
      <c r="E86" s="1">
        <v>-290.2039800000079</v>
      </c>
      <c r="F86" s="1">
        <v>-290.2039800000079</v>
      </c>
      <c r="G86" t="s">
        <v>112</v>
      </c>
      <c r="H86" t="s">
        <v>18</v>
      </c>
      <c r="I86" s="1"/>
    </row>
    <row r="87" spans="1:9" x14ac:dyDescent="0.25">
      <c r="A87" s="17" t="s">
        <v>120</v>
      </c>
      <c r="B87" s="16" t="s">
        <v>121</v>
      </c>
      <c r="C87" s="1">
        <v>615.40979000003267</v>
      </c>
      <c r="D87" s="1">
        <v>615.40979000003267</v>
      </c>
      <c r="E87" s="1">
        <v>418.28167999988051</v>
      </c>
      <c r="F87" s="1">
        <v>418.28167999988051</v>
      </c>
      <c r="G87" t="s">
        <v>112</v>
      </c>
      <c r="H87" t="s">
        <v>18</v>
      </c>
      <c r="I87" s="1"/>
    </row>
    <row r="88" spans="1:9" x14ac:dyDescent="0.25">
      <c r="A88" s="17" t="s">
        <v>122</v>
      </c>
      <c r="B88" s="16" t="s">
        <v>121</v>
      </c>
      <c r="C88" s="1">
        <v>7976.6311100022194</v>
      </c>
      <c r="D88" s="1">
        <v>7976.6311100022194</v>
      </c>
      <c r="E88" s="1">
        <v>3865.5688600117564</v>
      </c>
      <c r="F88" s="1">
        <v>3865.5688600117564</v>
      </c>
      <c r="G88" t="s">
        <v>112</v>
      </c>
      <c r="H88" t="s">
        <v>18</v>
      </c>
      <c r="I88" s="1"/>
    </row>
    <row r="89" spans="1:9" x14ac:dyDescent="0.25">
      <c r="A89" s="17" t="s">
        <v>123</v>
      </c>
      <c r="B89" s="16" t="s">
        <v>121</v>
      </c>
      <c r="C89" s="1">
        <v>5.1695499999999885</v>
      </c>
      <c r="D89" s="1">
        <v>5.1695499999999885</v>
      </c>
      <c r="E89" s="1">
        <v>5.3989899999999329</v>
      </c>
      <c r="F89" s="1">
        <v>5.3989899999999329</v>
      </c>
      <c r="G89" t="s">
        <v>112</v>
      </c>
      <c r="H89" t="s">
        <v>18</v>
      </c>
      <c r="I89" s="1"/>
    </row>
    <row r="90" spans="1:9" x14ac:dyDescent="0.25">
      <c r="A90" s="17" t="s">
        <v>124</v>
      </c>
      <c r="B90" t="s">
        <v>125</v>
      </c>
      <c r="C90" s="1">
        <v>0</v>
      </c>
      <c r="D90" s="1">
        <v>0</v>
      </c>
      <c r="E90" s="1">
        <v>0</v>
      </c>
      <c r="F90" s="1">
        <v>0</v>
      </c>
      <c r="G90" t="s">
        <v>112</v>
      </c>
      <c r="H90" t="s">
        <v>18</v>
      </c>
      <c r="I90" s="1"/>
    </row>
    <row r="91" spans="1:9" x14ac:dyDescent="0.25">
      <c r="A91" s="17" t="s">
        <v>126</v>
      </c>
      <c r="B91" t="s">
        <v>30</v>
      </c>
      <c r="C91" s="1">
        <v>-1656.5705868665918</v>
      </c>
      <c r="D91" s="1">
        <v>-1656.5705868665918</v>
      </c>
      <c r="E91" s="1">
        <v>0</v>
      </c>
      <c r="F91" s="1">
        <v>0</v>
      </c>
      <c r="G91" t="s">
        <v>127</v>
      </c>
      <c r="H91" t="s">
        <v>18</v>
      </c>
      <c r="I91" s="1"/>
    </row>
    <row r="92" spans="1:9" x14ac:dyDescent="0.25">
      <c r="A92" s="17" t="s">
        <v>128</v>
      </c>
      <c r="B92" t="s">
        <v>30</v>
      </c>
      <c r="C92" s="1">
        <v>-93536.339217096684</v>
      </c>
      <c r="D92" s="1">
        <v>-93536.339217096684</v>
      </c>
      <c r="E92" s="1">
        <v>-190908.3696552389</v>
      </c>
      <c r="F92" s="1">
        <v>-190908.3696552389</v>
      </c>
      <c r="G92" t="s">
        <v>127</v>
      </c>
      <c r="H92" t="s">
        <v>18</v>
      </c>
      <c r="I92" s="1"/>
    </row>
    <row r="93" spans="1:9" x14ac:dyDescent="0.25">
      <c r="A93" t="s">
        <v>129</v>
      </c>
      <c r="B93" t="s">
        <v>130</v>
      </c>
      <c r="C93" s="1">
        <v>128081.288</v>
      </c>
      <c r="D93" s="1">
        <v>128081.288</v>
      </c>
      <c r="E93" s="1">
        <v>144870.24400000001</v>
      </c>
      <c r="F93" s="1">
        <v>144870.24400000001</v>
      </c>
      <c r="G93" t="s">
        <v>131</v>
      </c>
      <c r="H93" t="s">
        <v>18</v>
      </c>
      <c r="I93" s="1"/>
    </row>
    <row r="94" spans="1:9" x14ac:dyDescent="0.25">
      <c r="A94" t="s">
        <v>132</v>
      </c>
      <c r="B94" t="s">
        <v>130</v>
      </c>
      <c r="C94" s="1">
        <v>0</v>
      </c>
      <c r="D94" s="1">
        <v>0</v>
      </c>
      <c r="E94" s="1">
        <v>4191.1350000000002</v>
      </c>
      <c r="F94" s="1">
        <v>4191.1350000000002</v>
      </c>
      <c r="G94" t="s">
        <v>131</v>
      </c>
      <c r="H94" t="s">
        <v>18</v>
      </c>
      <c r="I94" s="1"/>
    </row>
    <row r="95" spans="1:9" x14ac:dyDescent="0.25">
      <c r="A95" t="s">
        <v>133</v>
      </c>
      <c r="B95" t="s">
        <v>134</v>
      </c>
      <c r="C95" s="1">
        <v>77750.887799999997</v>
      </c>
      <c r="D95" s="1">
        <v>77750.887799999997</v>
      </c>
      <c r="E95" s="1">
        <v>80275.317999999999</v>
      </c>
      <c r="F95" s="1">
        <v>80275.317999999999</v>
      </c>
      <c r="G95" t="s">
        <v>131</v>
      </c>
      <c r="H95" t="s">
        <v>18</v>
      </c>
      <c r="I95" s="1"/>
    </row>
    <row r="96" spans="1:9" x14ac:dyDescent="0.25">
      <c r="A96" t="s">
        <v>135</v>
      </c>
      <c r="B96" t="s">
        <v>136</v>
      </c>
      <c r="C96" s="1">
        <v>13024</v>
      </c>
      <c r="D96" s="1">
        <v>13024</v>
      </c>
      <c r="E96" s="1">
        <v>19157.599999999995</v>
      </c>
      <c r="F96" s="1">
        <v>19157.599999999995</v>
      </c>
      <c r="G96" t="s">
        <v>131</v>
      </c>
      <c r="H96" t="s">
        <v>18</v>
      </c>
      <c r="I96" s="1"/>
    </row>
    <row r="97" spans="1:9" x14ac:dyDescent="0.25">
      <c r="A97" t="s">
        <v>137</v>
      </c>
      <c r="B97" t="s">
        <v>130</v>
      </c>
      <c r="C97" s="1">
        <v>3458</v>
      </c>
      <c r="D97" s="1">
        <v>3458</v>
      </c>
      <c r="E97" s="1">
        <v>4414.4930000000004</v>
      </c>
      <c r="F97" s="1">
        <v>4414.4930000000004</v>
      </c>
      <c r="G97" t="s">
        <v>131</v>
      </c>
      <c r="H97" t="s">
        <v>18</v>
      </c>
      <c r="I97" s="1"/>
    </row>
    <row r="98" spans="1:9" x14ac:dyDescent="0.25">
      <c r="A98" t="s">
        <v>138</v>
      </c>
      <c r="B98" t="s">
        <v>130</v>
      </c>
      <c r="C98" s="1">
        <v>20069.400000000001</v>
      </c>
      <c r="D98" s="1">
        <v>20069.400000000001</v>
      </c>
      <c r="E98" s="1">
        <v>20069.400000000001</v>
      </c>
      <c r="F98" s="1">
        <v>20069.400000000001</v>
      </c>
      <c r="G98" t="s">
        <v>131</v>
      </c>
      <c r="H98" t="s">
        <v>18</v>
      </c>
      <c r="I98" s="1"/>
    </row>
    <row r="99" spans="1:9" x14ac:dyDescent="0.25">
      <c r="A99" t="s">
        <v>139</v>
      </c>
      <c r="B99" t="s">
        <v>130</v>
      </c>
      <c r="C99" s="1">
        <v>0</v>
      </c>
      <c r="D99" s="1">
        <v>0</v>
      </c>
      <c r="E99" s="1">
        <v>0</v>
      </c>
      <c r="F99" s="1">
        <v>0</v>
      </c>
      <c r="G99" t="s">
        <v>131</v>
      </c>
      <c r="H99" t="s">
        <v>18</v>
      </c>
      <c r="I99" s="1"/>
    </row>
    <row r="100" spans="1:9" x14ac:dyDescent="0.25">
      <c r="A100" t="s">
        <v>140</v>
      </c>
      <c r="B100" t="s">
        <v>130</v>
      </c>
      <c r="C100" s="1">
        <v>31</v>
      </c>
      <c r="D100" s="1">
        <v>31</v>
      </c>
      <c r="E100" s="1">
        <v>41.46</v>
      </c>
      <c r="F100" s="1">
        <v>41.46</v>
      </c>
      <c r="G100" t="s">
        <v>131</v>
      </c>
      <c r="H100" t="s">
        <v>18</v>
      </c>
      <c r="I100" s="1"/>
    </row>
    <row r="101" spans="1:9" x14ac:dyDescent="0.25">
      <c r="A101" t="s">
        <v>141</v>
      </c>
      <c r="B101" t="s">
        <v>130</v>
      </c>
      <c r="C101" s="1">
        <v>2079</v>
      </c>
      <c r="D101" s="1">
        <v>2079</v>
      </c>
      <c r="E101" s="1">
        <v>0</v>
      </c>
      <c r="F101" s="1">
        <v>0</v>
      </c>
      <c r="G101" t="s">
        <v>131</v>
      </c>
      <c r="H101" t="s">
        <v>18</v>
      </c>
      <c r="I101" s="1"/>
    </row>
    <row r="102" spans="1:9" x14ac:dyDescent="0.25">
      <c r="A102" t="s">
        <v>142</v>
      </c>
      <c r="B102" t="s">
        <v>130</v>
      </c>
      <c r="C102" s="1">
        <v>1464</v>
      </c>
      <c r="D102" s="1">
        <v>1464</v>
      </c>
      <c r="E102" s="1">
        <v>1100</v>
      </c>
      <c r="F102" s="1">
        <v>1100</v>
      </c>
      <c r="G102" t="s">
        <v>131</v>
      </c>
      <c r="H102" t="s">
        <v>18</v>
      </c>
      <c r="I102" s="1"/>
    </row>
    <row r="103" spans="1:9" x14ac:dyDescent="0.25">
      <c r="A103" t="s">
        <v>143</v>
      </c>
      <c r="B103" t="s">
        <v>144</v>
      </c>
      <c r="C103" s="1">
        <v>0</v>
      </c>
      <c r="D103" s="1">
        <v>40867.582000000002</v>
      </c>
      <c r="E103" s="1">
        <v>62899.071711428565</v>
      </c>
      <c r="F103" s="1">
        <v>62899.071711428565</v>
      </c>
      <c r="G103" t="s">
        <v>131</v>
      </c>
      <c r="H103" t="s">
        <v>18</v>
      </c>
      <c r="I103" s="1"/>
    </row>
    <row r="104" spans="1:9" x14ac:dyDescent="0.25">
      <c r="A104" t="s">
        <v>145</v>
      </c>
      <c r="B104" t="s">
        <v>130</v>
      </c>
      <c r="C104" s="1">
        <v>0</v>
      </c>
      <c r="D104" s="1">
        <v>0</v>
      </c>
      <c r="E104" s="1">
        <v>0</v>
      </c>
      <c r="F104" s="1">
        <v>0</v>
      </c>
      <c r="G104" t="s">
        <v>131</v>
      </c>
      <c r="H104" t="s">
        <v>18</v>
      </c>
      <c r="I104" s="1"/>
    </row>
    <row r="105" spans="1:9" x14ac:dyDescent="0.25">
      <c r="A105" t="s">
        <v>146</v>
      </c>
      <c r="B105" t="s">
        <v>130</v>
      </c>
      <c r="C105" s="1">
        <v>0</v>
      </c>
      <c r="D105" s="1">
        <v>0</v>
      </c>
      <c r="E105" s="1">
        <v>2400</v>
      </c>
      <c r="F105" s="1">
        <v>2400</v>
      </c>
      <c r="G105" t="s">
        <v>131</v>
      </c>
      <c r="H105" t="s">
        <v>18</v>
      </c>
      <c r="I105" s="1"/>
    </row>
    <row r="106" spans="1:9" x14ac:dyDescent="0.25">
      <c r="A106" t="s">
        <v>147</v>
      </c>
      <c r="B106" t="s">
        <v>130</v>
      </c>
      <c r="C106" s="1">
        <v>0</v>
      </c>
      <c r="D106" s="1">
        <v>0</v>
      </c>
      <c r="E106" s="1">
        <v>237.21700000000001</v>
      </c>
      <c r="F106" s="1">
        <v>237.21700000000001</v>
      </c>
      <c r="G106" t="s">
        <v>131</v>
      </c>
      <c r="H106" t="s">
        <v>18</v>
      </c>
      <c r="I106" s="1"/>
    </row>
    <row r="107" spans="1:9" x14ac:dyDescent="0.25">
      <c r="A107" t="s">
        <v>148</v>
      </c>
      <c r="B107" t="s">
        <v>149</v>
      </c>
      <c r="C107" s="1">
        <v>0</v>
      </c>
      <c r="D107" s="1">
        <v>0</v>
      </c>
      <c r="E107" s="1">
        <v>5987.7629999999999</v>
      </c>
      <c r="F107" s="1">
        <v>5987.7629999999999</v>
      </c>
      <c r="G107" t="s">
        <v>131</v>
      </c>
      <c r="H107" t="s">
        <v>18</v>
      </c>
      <c r="I107" s="1"/>
    </row>
    <row r="108" spans="1:9" x14ac:dyDescent="0.25">
      <c r="A108" t="s">
        <v>150</v>
      </c>
      <c r="B108" t="s">
        <v>130</v>
      </c>
      <c r="C108" s="1">
        <v>286.30700000000002</v>
      </c>
      <c r="D108" s="1">
        <v>286.30700000000002</v>
      </c>
      <c r="E108" s="1">
        <v>0</v>
      </c>
      <c r="F108" s="1">
        <v>0</v>
      </c>
      <c r="G108" t="s">
        <v>131</v>
      </c>
      <c r="H108" t="s">
        <v>18</v>
      </c>
      <c r="I108" s="1"/>
    </row>
    <row r="109" spans="1:9" ht="17.25" x14ac:dyDescent="0.25">
      <c r="A109" t="s">
        <v>151</v>
      </c>
      <c r="B109" t="s">
        <v>152</v>
      </c>
      <c r="C109" s="54"/>
      <c r="D109" s="54"/>
      <c r="E109" s="54"/>
      <c r="F109" s="54"/>
      <c r="G109" t="s">
        <v>131</v>
      </c>
      <c r="H109" t="s">
        <v>18</v>
      </c>
      <c r="I109" s="1"/>
    </row>
    <row r="110" spans="1:9" x14ac:dyDescent="0.25">
      <c r="A110" t="s">
        <v>153</v>
      </c>
      <c r="B110" t="s">
        <v>130</v>
      </c>
      <c r="C110" s="1">
        <v>2000</v>
      </c>
      <c r="D110" s="1">
        <v>2000</v>
      </c>
      <c r="E110" s="1">
        <v>34000</v>
      </c>
      <c r="F110" s="1">
        <v>34000</v>
      </c>
      <c r="G110" t="s">
        <v>131</v>
      </c>
      <c r="H110" t="s">
        <v>22</v>
      </c>
      <c r="I110" s="1"/>
    </row>
    <row r="111" spans="1:9" x14ac:dyDescent="0.25">
      <c r="A111" t="s">
        <v>154</v>
      </c>
      <c r="B111" t="s">
        <v>130</v>
      </c>
      <c r="C111" s="1">
        <v>0</v>
      </c>
      <c r="D111" s="1">
        <v>0</v>
      </c>
      <c r="E111" s="1">
        <v>0</v>
      </c>
      <c r="F111" s="1">
        <v>0</v>
      </c>
      <c r="G111" t="s">
        <v>131</v>
      </c>
      <c r="H111" t="s">
        <v>22</v>
      </c>
      <c r="I111" s="1"/>
    </row>
    <row r="112" spans="1:9" x14ac:dyDescent="0.25">
      <c r="A112" t="s">
        <v>155</v>
      </c>
      <c r="B112" t="s">
        <v>130</v>
      </c>
      <c r="C112" s="1">
        <v>-33500</v>
      </c>
      <c r="D112" s="1">
        <v>-33500</v>
      </c>
      <c r="E112" s="1">
        <v>-45440</v>
      </c>
      <c r="F112" s="1">
        <v>-45440</v>
      </c>
      <c r="G112" t="s">
        <v>131</v>
      </c>
      <c r="H112" t="s">
        <v>22</v>
      </c>
      <c r="I112" s="1"/>
    </row>
    <row r="113" spans="1:10" x14ac:dyDescent="0.25">
      <c r="A113" t="s">
        <v>156</v>
      </c>
      <c r="B113" t="s">
        <v>130</v>
      </c>
      <c r="C113" s="1">
        <v>-928.26216999999997</v>
      </c>
      <c r="D113" s="1">
        <v>-928.26216999999997</v>
      </c>
      <c r="E113" s="1">
        <v>-10396.87976</v>
      </c>
      <c r="F113" s="1">
        <v>-10396.87976</v>
      </c>
      <c r="G113" t="s">
        <v>131</v>
      </c>
      <c r="H113" t="s">
        <v>22</v>
      </c>
      <c r="I113" s="1"/>
    </row>
    <row r="114" spans="1:10" x14ac:dyDescent="0.25">
      <c r="A114" t="s">
        <v>157</v>
      </c>
      <c r="B114" t="s">
        <v>130</v>
      </c>
      <c r="C114" s="1">
        <v>1203</v>
      </c>
      <c r="D114" s="1">
        <v>1203</v>
      </c>
      <c r="E114" s="1">
        <v>514.08761000000038</v>
      </c>
      <c r="F114" s="1">
        <v>514.08761000000038</v>
      </c>
      <c r="G114" t="s">
        <v>131</v>
      </c>
      <c r="H114" t="s">
        <v>22</v>
      </c>
      <c r="I114" s="1"/>
    </row>
    <row r="115" spans="1:10" x14ac:dyDescent="0.25">
      <c r="A115" t="s">
        <v>158</v>
      </c>
      <c r="B115" t="s">
        <v>130</v>
      </c>
      <c r="C115" s="1">
        <v>671</v>
      </c>
      <c r="D115" s="1">
        <v>671</v>
      </c>
      <c r="E115" s="1">
        <v>1300</v>
      </c>
      <c r="F115" s="1">
        <v>1300</v>
      </c>
      <c r="G115" t="s">
        <v>131</v>
      </c>
      <c r="H115" t="s">
        <v>22</v>
      </c>
      <c r="I115" s="1"/>
    </row>
    <row r="116" spans="1:10" x14ac:dyDescent="0.25">
      <c r="A116" t="s">
        <v>159</v>
      </c>
      <c r="B116" t="s">
        <v>130</v>
      </c>
      <c r="C116" s="1">
        <v>0</v>
      </c>
      <c r="D116" s="1">
        <v>0</v>
      </c>
      <c r="E116" s="1">
        <v>30.905999999999999</v>
      </c>
      <c r="F116" s="1">
        <v>30.905999999999999</v>
      </c>
      <c r="G116" t="s">
        <v>131</v>
      </c>
      <c r="H116" t="s">
        <v>22</v>
      </c>
      <c r="I116" s="1"/>
    </row>
    <row r="117" spans="1:10" x14ac:dyDescent="0.25">
      <c r="A117" t="s">
        <v>160</v>
      </c>
      <c r="B117" t="s">
        <v>130</v>
      </c>
      <c r="C117" s="1">
        <v>0</v>
      </c>
      <c r="D117" s="1">
        <v>0</v>
      </c>
      <c r="E117" s="1">
        <v>0</v>
      </c>
      <c r="F117" s="1">
        <v>0</v>
      </c>
      <c r="G117" t="s">
        <v>131</v>
      </c>
      <c r="H117" t="s">
        <v>22</v>
      </c>
      <c r="I117" s="1"/>
      <c r="J117" s="1"/>
    </row>
    <row r="118" spans="1:10" x14ac:dyDescent="0.25">
      <c r="A118" t="s">
        <v>161</v>
      </c>
      <c r="B118" t="s">
        <v>130</v>
      </c>
      <c r="C118" s="1">
        <v>0</v>
      </c>
      <c r="D118" s="1">
        <v>0</v>
      </c>
      <c r="E118" s="1">
        <v>0</v>
      </c>
      <c r="F118" s="1">
        <v>0</v>
      </c>
      <c r="G118" t="s">
        <v>131</v>
      </c>
      <c r="H118" t="s">
        <v>22</v>
      </c>
      <c r="I118" s="1"/>
    </row>
    <row r="119" spans="1:10" x14ac:dyDescent="0.25">
      <c r="A119" t="s">
        <v>162</v>
      </c>
      <c r="B119" t="s">
        <v>130</v>
      </c>
      <c r="C119" s="1">
        <v>22</v>
      </c>
      <c r="D119" s="1">
        <v>22</v>
      </c>
      <c r="E119" s="1">
        <v>12</v>
      </c>
      <c r="F119" s="1">
        <v>12</v>
      </c>
      <c r="G119" t="s">
        <v>131</v>
      </c>
      <c r="H119" t="s">
        <v>22</v>
      </c>
      <c r="I119" s="1"/>
    </row>
    <row r="120" spans="1:10" x14ac:dyDescent="0.25">
      <c r="A120" s="51" t="s">
        <v>163</v>
      </c>
      <c r="B120" t="s">
        <v>130</v>
      </c>
      <c r="C120" s="1">
        <v>0</v>
      </c>
      <c r="D120" s="1">
        <v>0</v>
      </c>
      <c r="E120" s="1">
        <v>0</v>
      </c>
      <c r="F120" s="1">
        <v>0</v>
      </c>
      <c r="G120" t="s">
        <v>131</v>
      </c>
      <c r="H120" t="s">
        <v>22</v>
      </c>
      <c r="I120" s="1"/>
    </row>
    <row r="121" spans="1:10" x14ac:dyDescent="0.25">
      <c r="A121" s="51" t="s">
        <v>164</v>
      </c>
      <c r="B121" t="s">
        <v>130</v>
      </c>
      <c r="C121" s="1">
        <v>1430</v>
      </c>
      <c r="D121" s="1">
        <v>1430</v>
      </c>
      <c r="E121" s="1">
        <v>320</v>
      </c>
      <c r="F121" s="1">
        <v>320</v>
      </c>
      <c r="G121" t="s">
        <v>131</v>
      </c>
      <c r="H121" t="s">
        <v>22</v>
      </c>
      <c r="I121" s="1"/>
    </row>
    <row r="122" spans="1:10" x14ac:dyDescent="0.25">
      <c r="A122" s="51" t="s">
        <v>165</v>
      </c>
      <c r="B122" t="s">
        <v>130</v>
      </c>
      <c r="C122" s="1">
        <v>0</v>
      </c>
      <c r="D122" s="1">
        <v>0</v>
      </c>
      <c r="E122" s="1">
        <v>0</v>
      </c>
      <c r="F122" s="1">
        <v>0</v>
      </c>
      <c r="G122" t="s">
        <v>131</v>
      </c>
      <c r="H122" t="s">
        <v>22</v>
      </c>
      <c r="I122" s="1"/>
    </row>
    <row r="123" spans="1:10" x14ac:dyDescent="0.25">
      <c r="A123" s="51" t="s">
        <v>166</v>
      </c>
      <c r="B123" t="s">
        <v>130</v>
      </c>
      <c r="C123" s="1">
        <v>0</v>
      </c>
      <c r="D123" s="1">
        <v>0</v>
      </c>
      <c r="E123" s="1">
        <v>3200</v>
      </c>
      <c r="F123" s="1">
        <v>3200</v>
      </c>
      <c r="G123" t="s">
        <v>131</v>
      </c>
      <c r="H123" t="s">
        <v>22</v>
      </c>
      <c r="I123" s="1"/>
    </row>
    <row r="124" spans="1:10" x14ac:dyDescent="0.25">
      <c r="A124" s="51" t="s">
        <v>167</v>
      </c>
      <c r="B124" t="s">
        <v>130</v>
      </c>
      <c r="C124" s="1">
        <v>0</v>
      </c>
      <c r="D124" s="1">
        <v>0</v>
      </c>
      <c r="E124" s="1">
        <v>0</v>
      </c>
      <c r="F124" s="1">
        <v>0</v>
      </c>
      <c r="G124" t="s">
        <v>131</v>
      </c>
      <c r="H124" t="s">
        <v>22</v>
      </c>
      <c r="I124" s="1"/>
    </row>
    <row r="125" spans="1:10" x14ac:dyDescent="0.25">
      <c r="A125" s="51" t="s">
        <v>168</v>
      </c>
      <c r="B125" t="s">
        <v>130</v>
      </c>
      <c r="C125" s="1">
        <v>0</v>
      </c>
      <c r="D125" s="1">
        <v>0</v>
      </c>
      <c r="E125" s="1">
        <v>0</v>
      </c>
      <c r="F125" s="1">
        <v>0</v>
      </c>
      <c r="G125" t="s">
        <v>131</v>
      </c>
      <c r="H125" t="s">
        <v>22</v>
      </c>
      <c r="I125" s="1"/>
    </row>
    <row r="126" spans="1:10" x14ac:dyDescent="0.25">
      <c r="A126" s="51" t="s">
        <v>169</v>
      </c>
      <c r="B126" t="s">
        <v>130</v>
      </c>
      <c r="C126" s="1">
        <v>0</v>
      </c>
      <c r="D126" s="1">
        <v>0</v>
      </c>
      <c r="E126" s="1">
        <v>340</v>
      </c>
      <c r="F126" s="1">
        <v>340</v>
      </c>
      <c r="G126" t="s">
        <v>131</v>
      </c>
      <c r="H126" t="s">
        <v>22</v>
      </c>
      <c r="I126" s="1"/>
    </row>
    <row r="127" spans="1:10" x14ac:dyDescent="0.25">
      <c r="A127" t="s">
        <v>170</v>
      </c>
      <c r="B127" t="s">
        <v>130</v>
      </c>
      <c r="C127" s="1">
        <v>2170.9180000000001</v>
      </c>
      <c r="D127" s="1">
        <v>2170.9180000000001</v>
      </c>
      <c r="E127" s="1">
        <v>9362.7150000000001</v>
      </c>
      <c r="F127" s="1">
        <v>9362.7150000000001</v>
      </c>
      <c r="G127" t="s">
        <v>131</v>
      </c>
      <c r="H127" t="s">
        <v>22</v>
      </c>
      <c r="I127" s="1"/>
    </row>
    <row r="128" spans="1:10" x14ac:dyDescent="0.25">
      <c r="A128" t="s">
        <v>171</v>
      </c>
      <c r="B128" t="s">
        <v>172</v>
      </c>
      <c r="C128" s="1">
        <v>80000</v>
      </c>
      <c r="D128" s="1">
        <v>80000</v>
      </c>
      <c r="E128" s="1">
        <v>80000</v>
      </c>
      <c r="F128" s="1">
        <v>80000</v>
      </c>
      <c r="G128" t="s">
        <v>173</v>
      </c>
      <c r="H128" t="s">
        <v>18</v>
      </c>
      <c r="I128" s="1"/>
    </row>
    <row r="129" spans="1:9" x14ac:dyDescent="0.25">
      <c r="C129" s="21"/>
      <c r="D129" s="21"/>
      <c r="E129" s="21"/>
      <c r="F129" s="21"/>
      <c r="I129" s="1"/>
    </row>
    <row r="130" spans="1:9" x14ac:dyDescent="0.25">
      <c r="A130" s="16"/>
      <c r="B130" s="16"/>
      <c r="C130" s="21"/>
      <c r="D130" s="21"/>
      <c r="E130" s="21"/>
      <c r="F130" s="21"/>
      <c r="I130" s="1"/>
    </row>
    <row r="131" spans="1:9" x14ac:dyDescent="0.25">
      <c r="A131" s="16"/>
      <c r="B131" s="16"/>
      <c r="C131" s="21"/>
      <c r="D131" s="21"/>
      <c r="E131" s="21"/>
      <c r="F131" s="21"/>
      <c r="I131" s="1"/>
    </row>
    <row r="132" spans="1:9" x14ac:dyDescent="0.25">
      <c r="A132" s="3" t="s">
        <v>174</v>
      </c>
      <c r="C132" s="4">
        <f t="shared" ref="C132:F132" si="2">SUM(C55:C131)</f>
        <v>336767.3955279417</v>
      </c>
      <c r="D132" s="4">
        <f t="shared" si="2"/>
        <v>388319.13189294533</v>
      </c>
      <c r="E132" s="4">
        <f t="shared" si="2"/>
        <v>405959.15260720375</v>
      </c>
      <c r="F132" s="4">
        <f t="shared" si="2"/>
        <v>405959.15260720375</v>
      </c>
      <c r="I132" s="1"/>
    </row>
    <row r="133" spans="1:9" x14ac:dyDescent="0.25">
      <c r="C133" s="21"/>
      <c r="D133" s="21"/>
      <c r="E133" s="21"/>
      <c r="F133" s="21"/>
      <c r="I133" s="1"/>
    </row>
    <row r="134" spans="1:9" x14ac:dyDescent="0.25">
      <c r="A134" s="3" t="s">
        <v>175</v>
      </c>
      <c r="B134" t="s">
        <v>176</v>
      </c>
      <c r="I134" s="1"/>
    </row>
    <row r="135" spans="1:9" x14ac:dyDescent="0.25">
      <c r="A135" t="s">
        <v>177</v>
      </c>
      <c r="B135" t="s">
        <v>178</v>
      </c>
      <c r="C135" s="21">
        <v>1035770.6823141619</v>
      </c>
      <c r="D135" s="21">
        <v>1035770.6823141619</v>
      </c>
      <c r="E135" s="21">
        <v>1074297.3462269725</v>
      </c>
      <c r="F135" s="21">
        <v>1074297.3462269725</v>
      </c>
      <c r="G135" t="s">
        <v>179</v>
      </c>
      <c r="H135" t="s">
        <v>18</v>
      </c>
      <c r="I135" s="1"/>
    </row>
    <row r="136" spans="1:9" x14ac:dyDescent="0.25">
      <c r="A136" t="s">
        <v>180</v>
      </c>
      <c r="B136" t="s">
        <v>181</v>
      </c>
      <c r="C136" s="1">
        <v>-277683.71417458501</v>
      </c>
      <c r="D136" s="1">
        <v>-277683.71417458501</v>
      </c>
      <c r="E136" s="1">
        <v>-278898.97072907857</v>
      </c>
      <c r="F136" s="1">
        <v>-278898.97072907857</v>
      </c>
      <c r="G136" t="s">
        <v>179</v>
      </c>
      <c r="H136" t="s">
        <v>22</v>
      </c>
      <c r="I136" s="1"/>
    </row>
    <row r="137" spans="1:9" x14ac:dyDescent="0.25">
      <c r="A137" t="s">
        <v>182</v>
      </c>
      <c r="B137" t="s">
        <v>183</v>
      </c>
      <c r="C137" s="1">
        <v>-21666.547322748575</v>
      </c>
      <c r="D137" s="1">
        <v>-21666.547322748575</v>
      </c>
      <c r="E137" s="1">
        <v>-22726.988940683394</v>
      </c>
      <c r="F137" s="1">
        <v>-22726.988940683394</v>
      </c>
      <c r="G137" t="s">
        <v>179</v>
      </c>
      <c r="H137" t="s">
        <v>22</v>
      </c>
      <c r="I137" s="1"/>
    </row>
    <row r="138" spans="1:9" x14ac:dyDescent="0.25">
      <c r="A138" t="s">
        <v>184</v>
      </c>
      <c r="B138" t="s">
        <v>185</v>
      </c>
      <c r="C138" s="1">
        <v>-245.06877306482485</v>
      </c>
      <c r="D138" s="1">
        <v>-245.06877306482485</v>
      </c>
      <c r="E138" s="1">
        <v>151.21123428324981</v>
      </c>
      <c r="F138" s="1">
        <v>151.21123428324981</v>
      </c>
      <c r="G138" t="s">
        <v>186</v>
      </c>
      <c r="H138" t="s">
        <v>22</v>
      </c>
      <c r="I138" s="1"/>
    </row>
    <row r="139" spans="1:9" x14ac:dyDescent="0.25">
      <c r="C139" s="21"/>
      <c r="D139" s="21"/>
      <c r="E139" s="21"/>
      <c r="F139" s="21"/>
      <c r="I139" s="1"/>
    </row>
    <row r="140" spans="1:9" x14ac:dyDescent="0.25">
      <c r="C140" s="21"/>
      <c r="D140" s="21"/>
      <c r="E140" s="21"/>
      <c r="F140" s="21"/>
      <c r="I140" s="1"/>
    </row>
    <row r="141" spans="1:9" x14ac:dyDescent="0.25">
      <c r="A141" s="3" t="s">
        <v>187</v>
      </c>
      <c r="C141" s="4">
        <f t="shared" ref="C141:F141" si="3">SUM(C135:C140)</f>
        <v>736175.3520437635</v>
      </c>
      <c r="D141" s="4">
        <f t="shared" si="3"/>
        <v>736175.3520437635</v>
      </c>
      <c r="E141" s="4">
        <f t="shared" si="3"/>
        <v>772822.59779149375</v>
      </c>
      <c r="F141" s="4">
        <f t="shared" si="3"/>
        <v>772822.59779149375</v>
      </c>
      <c r="I141" s="1"/>
    </row>
    <row r="142" spans="1:9" x14ac:dyDescent="0.25">
      <c r="I142" s="1"/>
    </row>
    <row r="143" spans="1:9" ht="15.75" thickBot="1" x14ac:dyDescent="0.3">
      <c r="A143" s="3" t="s">
        <v>188</v>
      </c>
      <c r="C143" s="25">
        <f t="shared" ref="C143:F143" si="4">C52+C132+C141</f>
        <v>4283254.9302819949</v>
      </c>
      <c r="D143" s="25">
        <f t="shared" si="4"/>
        <v>4334806.6666469984</v>
      </c>
      <c r="E143" s="25">
        <f t="shared" si="4"/>
        <v>4326044.1501903608</v>
      </c>
      <c r="F143" s="25">
        <f t="shared" si="4"/>
        <v>4271646.8937463034</v>
      </c>
    </row>
    <row r="144" spans="1:9" ht="15.75" thickTop="1" x14ac:dyDescent="0.25">
      <c r="C144" s="21"/>
      <c r="D144" s="21"/>
      <c r="E144" s="21"/>
      <c r="F144" s="21"/>
    </row>
    <row r="145" spans="1:6" x14ac:dyDescent="0.25">
      <c r="F145" s="15"/>
    </row>
    <row r="146" spans="1:6" x14ac:dyDescent="0.25">
      <c r="C146" s="21"/>
      <c r="D146" s="21"/>
      <c r="E146" s="21"/>
      <c r="F146" s="21"/>
    </row>
    <row r="147" spans="1:6" x14ac:dyDescent="0.25">
      <c r="A147" t="s">
        <v>189</v>
      </c>
      <c r="C147" s="21"/>
      <c r="D147" s="21"/>
      <c r="E147" s="21"/>
      <c r="F147" s="21"/>
    </row>
    <row r="148" spans="1:6" ht="48.75" customHeight="1" x14ac:dyDescent="0.25">
      <c r="A148" s="9" t="s">
        <v>190</v>
      </c>
      <c r="C148" s="16"/>
      <c r="D148" s="16"/>
      <c r="E148" s="16"/>
      <c r="F148" s="16"/>
    </row>
    <row r="149" spans="1:6" x14ac:dyDescent="0.25">
      <c r="A149" s="9"/>
    </row>
  </sheetData>
  <autoFilter ref="A8:H49" xr:uid="{A84EA1D9-198C-46C8-B2B8-5D7C8F8678A4}"/>
  <pageMargins left="0.7" right="0.7" top="0.75" bottom="0.75" header="0.3" footer="0.3"/>
  <pageSetup paperSize="5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320CC-956B-4183-92B5-6746A33E9F4D}">
  <dimension ref="A1:R172"/>
  <sheetViews>
    <sheetView zoomScale="80" zoomScaleNormal="80" workbookViewId="0">
      <pane xSplit="1" topLeftCell="B1" activePane="topRight" state="frozen"/>
      <selection pane="topRight"/>
    </sheetView>
  </sheetViews>
  <sheetFormatPr defaultColWidth="8.85546875" defaultRowHeight="15" x14ac:dyDescent="0.25"/>
  <cols>
    <col min="1" max="1" width="86" bestFit="1" customWidth="1"/>
    <col min="2" max="2" width="38.42578125" customWidth="1"/>
    <col min="3" max="3" width="55.5703125" bestFit="1" customWidth="1"/>
    <col min="4" max="4" width="14.85546875" bestFit="1" customWidth="1"/>
    <col min="5" max="5" width="25.140625" bestFit="1" customWidth="1"/>
    <col min="6" max="6" width="13.140625" bestFit="1" customWidth="1"/>
    <col min="7" max="8" width="15.85546875" bestFit="1" customWidth="1"/>
    <col min="9" max="9" width="15.42578125" bestFit="1" customWidth="1"/>
    <col min="10" max="10" width="14.42578125" bestFit="1" customWidth="1"/>
    <col min="11" max="11" width="15.42578125" style="1" customWidth="1"/>
    <col min="12" max="12" width="17.140625" customWidth="1"/>
    <col min="13" max="13" width="18.85546875" bestFit="1" customWidth="1"/>
    <col min="14" max="14" width="14.85546875" customWidth="1"/>
    <col min="15" max="16" width="13.85546875" customWidth="1"/>
    <col min="17" max="17" width="31.85546875" customWidth="1"/>
    <col min="18" max="18" width="11.5703125" bestFit="1" customWidth="1"/>
    <col min="19" max="20" width="9.140625" customWidth="1"/>
  </cols>
  <sheetData>
    <row r="1" spans="1:18" ht="21" x14ac:dyDescent="0.35">
      <c r="A1" s="45" t="s">
        <v>266</v>
      </c>
    </row>
    <row r="2" spans="1:18" ht="21" x14ac:dyDescent="0.35">
      <c r="A2" s="45" t="s">
        <v>0</v>
      </c>
      <c r="B2" s="42"/>
      <c r="C2" s="42"/>
      <c r="D2" s="42"/>
      <c r="E2" s="42"/>
      <c r="F2" s="42"/>
      <c r="G2" s="42"/>
      <c r="H2" s="42"/>
      <c r="I2" s="42"/>
      <c r="J2" s="42"/>
    </row>
    <row r="3" spans="1:18" ht="21" x14ac:dyDescent="0.35">
      <c r="A3" s="45" t="s">
        <v>1</v>
      </c>
      <c r="B3" s="2"/>
    </row>
    <row r="4" spans="1:18" ht="21" x14ac:dyDescent="0.35">
      <c r="A4" s="45" t="s">
        <v>2</v>
      </c>
      <c r="B4" s="2"/>
    </row>
    <row r="5" spans="1:18" x14ac:dyDescent="0.25">
      <c r="B5" s="2"/>
    </row>
    <row r="6" spans="1:18" x14ac:dyDescent="0.25">
      <c r="A6" s="3"/>
      <c r="B6" s="4"/>
    </row>
    <row r="7" spans="1:18" x14ac:dyDescent="0.25">
      <c r="A7" s="3" t="s">
        <v>191</v>
      </c>
      <c r="B7" s="5"/>
    </row>
    <row r="8" spans="1:18" ht="32.25" customHeight="1" x14ac:dyDescent="0.25">
      <c r="A8" s="57" t="s">
        <v>192</v>
      </c>
      <c r="B8" s="57"/>
      <c r="C8" s="57"/>
      <c r="D8" s="57"/>
      <c r="E8" s="57"/>
      <c r="F8" s="57"/>
      <c r="G8" s="57"/>
      <c r="H8" s="57"/>
      <c r="I8" s="57"/>
      <c r="J8" s="57"/>
      <c r="K8" s="6"/>
    </row>
    <row r="9" spans="1:18" ht="75" x14ac:dyDescent="0.25">
      <c r="A9" s="7" t="s">
        <v>9</v>
      </c>
      <c r="B9" s="7" t="s">
        <v>193</v>
      </c>
      <c r="C9" s="8" t="s">
        <v>194</v>
      </c>
      <c r="D9" s="8" t="s">
        <v>195</v>
      </c>
      <c r="E9" s="8" t="s">
        <v>12</v>
      </c>
      <c r="F9" s="58" t="s">
        <v>196</v>
      </c>
      <c r="G9" s="58"/>
      <c r="H9" s="58"/>
      <c r="I9" s="58"/>
      <c r="J9" s="58"/>
      <c r="K9" s="9"/>
      <c r="L9" s="12"/>
    </row>
    <row r="10" spans="1:18" x14ac:dyDescent="0.25">
      <c r="A10" s="3" t="s">
        <v>14</v>
      </c>
      <c r="D10" s="13">
        <v>44713</v>
      </c>
      <c r="E10" s="3"/>
      <c r="F10" s="3">
        <v>2022</v>
      </c>
      <c r="G10" s="3">
        <v>2023</v>
      </c>
      <c r="H10" s="3">
        <v>2024</v>
      </c>
      <c r="I10" s="3">
        <v>2025</v>
      </c>
      <c r="J10" s="3">
        <v>2026</v>
      </c>
    </row>
    <row r="11" spans="1:18" x14ac:dyDescent="0.25">
      <c r="A11" t="s">
        <v>197</v>
      </c>
      <c r="C11" s="1" t="s">
        <v>16</v>
      </c>
      <c r="D11" s="14">
        <f>F11</f>
        <v>1622781.4869994856</v>
      </c>
      <c r="E11" t="s">
        <v>17</v>
      </c>
      <c r="F11" s="14">
        <v>1622781.4869994856</v>
      </c>
      <c r="G11" s="14">
        <v>1814162.6561032</v>
      </c>
      <c r="H11" s="14">
        <f t="shared" ref="H11:J24" si="0">G11</f>
        <v>1814162.6561032</v>
      </c>
      <c r="I11" s="14">
        <f t="shared" si="0"/>
        <v>1814162.6561032</v>
      </c>
      <c r="J11" s="14">
        <f t="shared" si="0"/>
        <v>1814162.6561032</v>
      </c>
      <c r="M11" s="15"/>
      <c r="N11" s="15"/>
      <c r="O11" s="15"/>
      <c r="P11" s="15"/>
      <c r="R11" s="15"/>
    </row>
    <row r="12" spans="1:18" ht="16.5" customHeight="1" x14ac:dyDescent="0.25">
      <c r="A12" t="s">
        <v>197</v>
      </c>
      <c r="C12" s="16" t="s">
        <v>16</v>
      </c>
      <c r="D12" s="14">
        <f t="shared" ref="D12:D91" si="1">F12</f>
        <v>203055.40087854289</v>
      </c>
      <c r="E12" t="s">
        <v>19</v>
      </c>
      <c r="F12" s="14">
        <v>203055.40087854289</v>
      </c>
      <c r="G12" s="14">
        <v>206511.99707710001</v>
      </c>
      <c r="H12" s="14">
        <f t="shared" si="0"/>
        <v>206511.99707710001</v>
      </c>
      <c r="I12" s="14">
        <f t="shared" si="0"/>
        <v>206511.99707710001</v>
      </c>
      <c r="J12" s="14">
        <f t="shared" si="0"/>
        <v>206511.99707710001</v>
      </c>
      <c r="L12" s="17"/>
      <c r="M12" s="15"/>
      <c r="N12" s="15"/>
      <c r="O12" s="15"/>
      <c r="P12" s="15"/>
    </row>
    <row r="13" spans="1:18" x14ac:dyDescent="0.25">
      <c r="A13" t="s">
        <v>198</v>
      </c>
      <c r="C13" t="s">
        <v>30</v>
      </c>
      <c r="D13" s="14">
        <f t="shared" si="1"/>
        <v>766523.53512980556</v>
      </c>
      <c r="E13" t="s">
        <v>19</v>
      </c>
      <c r="F13" s="14">
        <v>766523.53512980556</v>
      </c>
      <c r="G13" s="14">
        <f>F13</f>
        <v>766523.53512980556</v>
      </c>
      <c r="H13" s="14">
        <f t="shared" si="0"/>
        <v>766523.53512980556</v>
      </c>
      <c r="I13" s="14">
        <f t="shared" si="0"/>
        <v>766523.53512980556</v>
      </c>
      <c r="J13" s="14">
        <f t="shared" si="0"/>
        <v>766523.53512980556</v>
      </c>
      <c r="M13" s="15"/>
      <c r="N13" s="15"/>
      <c r="O13" s="15"/>
      <c r="P13" s="15"/>
    </row>
    <row r="14" spans="1:18" x14ac:dyDescent="0.25">
      <c r="A14" t="s">
        <v>199</v>
      </c>
      <c r="C14" t="s">
        <v>30</v>
      </c>
      <c r="D14" s="14">
        <f t="shared" si="1"/>
        <v>20336.530915613203</v>
      </c>
      <c r="E14" t="s">
        <v>19</v>
      </c>
      <c r="F14" s="14">
        <v>20336.530915613203</v>
      </c>
      <c r="G14" s="14">
        <f>F14</f>
        <v>20336.530915613203</v>
      </c>
      <c r="H14" s="14">
        <f t="shared" si="0"/>
        <v>20336.530915613203</v>
      </c>
      <c r="I14" s="14">
        <f t="shared" si="0"/>
        <v>20336.530915613203</v>
      </c>
      <c r="J14" s="14">
        <f t="shared" si="0"/>
        <v>20336.530915613203</v>
      </c>
      <c r="M14" s="15"/>
      <c r="N14" s="15"/>
      <c r="O14" s="15"/>
      <c r="P14" s="15"/>
    </row>
    <row r="15" spans="1:18" x14ac:dyDescent="0.25">
      <c r="A15" t="s">
        <v>200</v>
      </c>
      <c r="C15" t="s">
        <v>32</v>
      </c>
      <c r="D15" s="14">
        <f t="shared" si="1"/>
        <v>149125.7809671688</v>
      </c>
      <c r="E15" t="s">
        <v>19</v>
      </c>
      <c r="F15" s="14">
        <v>149125.7809671688</v>
      </c>
      <c r="G15" s="14">
        <v>0</v>
      </c>
      <c r="H15" s="14">
        <v>0</v>
      </c>
      <c r="I15" s="14">
        <v>0</v>
      </c>
      <c r="J15" s="14">
        <v>0</v>
      </c>
      <c r="M15" s="15"/>
      <c r="N15" s="15"/>
      <c r="O15" s="15"/>
      <c r="P15" s="15"/>
    </row>
    <row r="16" spans="1:18" x14ac:dyDescent="0.25">
      <c r="A16" t="s">
        <v>201</v>
      </c>
      <c r="C16" t="s">
        <v>41</v>
      </c>
      <c r="D16" s="14">
        <f t="shared" si="1"/>
        <v>-2470.7040940930806</v>
      </c>
      <c r="E16" t="s">
        <v>19</v>
      </c>
      <c r="F16" s="14">
        <v>-2470.7040940930806</v>
      </c>
      <c r="G16" s="14">
        <v>0</v>
      </c>
      <c r="H16" s="14">
        <v>0</v>
      </c>
      <c r="I16" s="14">
        <v>0</v>
      </c>
      <c r="J16" s="14">
        <v>0</v>
      </c>
      <c r="M16" s="15"/>
      <c r="N16" s="15"/>
      <c r="O16" s="15"/>
      <c r="P16" s="15"/>
    </row>
    <row r="17" spans="1:16" x14ac:dyDescent="0.25">
      <c r="A17" t="s">
        <v>64</v>
      </c>
      <c r="C17" t="s">
        <v>30</v>
      </c>
      <c r="D17" s="14">
        <f t="shared" si="1"/>
        <v>9575.3765038420588</v>
      </c>
      <c r="E17" t="s">
        <v>64</v>
      </c>
      <c r="F17" s="14">
        <v>9575.3765038420588</v>
      </c>
      <c r="G17" s="14">
        <f>F17</f>
        <v>9575.3765038420588</v>
      </c>
      <c r="H17" s="14">
        <f t="shared" si="0"/>
        <v>9575.3765038420588</v>
      </c>
      <c r="I17" s="14">
        <f t="shared" si="0"/>
        <v>9575.3765038420588</v>
      </c>
      <c r="J17" s="14">
        <f t="shared" si="0"/>
        <v>9575.3765038420588</v>
      </c>
      <c r="M17" s="15"/>
      <c r="N17" s="15"/>
      <c r="O17" s="15"/>
      <c r="P17" s="15"/>
    </row>
    <row r="18" spans="1:16" x14ac:dyDescent="0.25">
      <c r="A18" t="s">
        <v>67</v>
      </c>
      <c r="C18" t="s">
        <v>30</v>
      </c>
      <c r="D18" s="14">
        <f t="shared" si="1"/>
        <v>146823.98913219353</v>
      </c>
      <c r="E18" t="s">
        <v>67</v>
      </c>
      <c r="F18" s="14">
        <v>146823.98913219353</v>
      </c>
      <c r="G18" s="14">
        <f t="shared" ref="G18:G21" si="2">F18</f>
        <v>146823.98913219353</v>
      </c>
      <c r="H18" s="14">
        <f t="shared" si="0"/>
        <v>146823.98913219353</v>
      </c>
      <c r="I18" s="14">
        <f t="shared" si="0"/>
        <v>146823.98913219353</v>
      </c>
      <c r="J18" s="14">
        <f t="shared" si="0"/>
        <v>146823.98913219353</v>
      </c>
      <c r="M18" s="15"/>
      <c r="N18" s="15"/>
      <c r="O18" s="15"/>
      <c r="P18" s="15"/>
    </row>
    <row r="19" spans="1:16" x14ac:dyDescent="0.25">
      <c r="A19" t="s">
        <v>202</v>
      </c>
      <c r="C19" s="16" t="s">
        <v>30</v>
      </c>
      <c r="D19" s="14">
        <f t="shared" si="1"/>
        <v>1188.2224727319999</v>
      </c>
      <c r="E19" t="s">
        <v>70</v>
      </c>
      <c r="F19" s="15">
        <v>1188.2224727319999</v>
      </c>
      <c r="G19" s="14">
        <f t="shared" si="2"/>
        <v>1188.2224727319999</v>
      </c>
      <c r="H19" s="14">
        <f t="shared" si="0"/>
        <v>1188.2224727319999</v>
      </c>
      <c r="I19" s="14">
        <f t="shared" si="0"/>
        <v>1188.2224727319999</v>
      </c>
      <c r="J19" s="14">
        <f t="shared" si="0"/>
        <v>1188.2224727319999</v>
      </c>
      <c r="M19" s="15"/>
      <c r="N19" s="15"/>
      <c r="O19" s="15"/>
      <c r="P19" s="15"/>
    </row>
    <row r="20" spans="1:16" x14ac:dyDescent="0.25">
      <c r="A20" t="s">
        <v>203</v>
      </c>
      <c r="C20" t="s">
        <v>59</v>
      </c>
      <c r="D20" s="14">
        <f t="shared" si="1"/>
        <v>1457.2959840000001</v>
      </c>
      <c r="E20" t="s">
        <v>19</v>
      </c>
      <c r="F20" s="14">
        <v>1457.2959840000001</v>
      </c>
      <c r="G20" s="14">
        <f t="shared" si="2"/>
        <v>1457.2959840000001</v>
      </c>
      <c r="H20" s="14">
        <f t="shared" si="0"/>
        <v>1457.2959840000001</v>
      </c>
      <c r="I20" s="14">
        <f t="shared" si="0"/>
        <v>1457.2959840000001</v>
      </c>
      <c r="J20" s="14">
        <f t="shared" si="0"/>
        <v>1457.2959840000001</v>
      </c>
      <c r="M20" s="15"/>
      <c r="N20" s="15"/>
      <c r="O20" s="15"/>
      <c r="P20" s="15"/>
    </row>
    <row r="21" spans="1:16" x14ac:dyDescent="0.25">
      <c r="A21" t="s">
        <v>60</v>
      </c>
      <c r="C21" t="s">
        <v>21</v>
      </c>
      <c r="D21" s="14">
        <f t="shared" si="1"/>
        <v>0</v>
      </c>
      <c r="E21" t="s">
        <v>19</v>
      </c>
      <c r="F21" s="15">
        <v>0</v>
      </c>
      <c r="G21" s="14">
        <f t="shared" si="2"/>
        <v>0</v>
      </c>
      <c r="H21" s="14">
        <f t="shared" si="0"/>
        <v>0</v>
      </c>
      <c r="I21" s="14">
        <f t="shared" si="0"/>
        <v>0</v>
      </c>
      <c r="J21" s="14">
        <f t="shared" si="0"/>
        <v>0</v>
      </c>
      <c r="M21" s="15"/>
      <c r="N21" s="15"/>
      <c r="O21" s="15"/>
      <c r="P21" s="15"/>
    </row>
    <row r="22" spans="1:16" x14ac:dyDescent="0.25">
      <c r="A22" t="s">
        <v>204</v>
      </c>
      <c r="C22" t="s">
        <v>57</v>
      </c>
      <c r="D22" s="14">
        <f t="shared" si="1"/>
        <v>-48518.545714285719</v>
      </c>
      <c r="E22" t="s">
        <v>73</v>
      </c>
      <c r="F22" s="15">
        <v>-48518.545714285719</v>
      </c>
      <c r="G22" s="14">
        <v>0</v>
      </c>
      <c r="H22" s="15">
        <f t="shared" si="0"/>
        <v>0</v>
      </c>
      <c r="I22" s="15">
        <f t="shared" si="0"/>
        <v>0</v>
      </c>
      <c r="J22" s="15">
        <f t="shared" si="0"/>
        <v>0</v>
      </c>
      <c r="L22" s="17"/>
      <c r="M22" s="15"/>
      <c r="N22" s="15"/>
      <c r="O22" s="15"/>
      <c r="P22" s="15"/>
    </row>
    <row r="23" spans="1:16" x14ac:dyDescent="0.25">
      <c r="A23" t="s">
        <v>74</v>
      </c>
      <c r="C23" t="s">
        <v>75</v>
      </c>
      <c r="D23" s="14">
        <f t="shared" si="1"/>
        <v>92132.448620537703</v>
      </c>
      <c r="E23" t="s">
        <v>74</v>
      </c>
      <c r="F23" s="15">
        <v>92132.448620537703</v>
      </c>
      <c r="G23" s="15">
        <f>F23</f>
        <v>92132.448620537703</v>
      </c>
      <c r="H23" s="15">
        <f>G23</f>
        <v>92132.448620537703</v>
      </c>
      <c r="I23" s="15">
        <f t="shared" si="0"/>
        <v>92132.448620537703</v>
      </c>
      <c r="J23" s="15">
        <f t="shared" si="0"/>
        <v>92132.448620537703</v>
      </c>
      <c r="L23" s="17"/>
      <c r="M23" s="15"/>
      <c r="N23" s="15"/>
      <c r="O23" s="15"/>
      <c r="P23" s="15"/>
    </row>
    <row r="24" spans="1:16" x14ac:dyDescent="0.25">
      <c r="A24" t="s">
        <v>205</v>
      </c>
      <c r="C24" t="s">
        <v>57</v>
      </c>
      <c r="D24" s="14">
        <f t="shared" si="1"/>
        <v>0</v>
      </c>
      <c r="E24" t="s">
        <v>205</v>
      </c>
      <c r="F24" s="15">
        <v>0</v>
      </c>
      <c r="G24" s="15">
        <f t="shared" ref="G24:J26" si="3">F24</f>
        <v>0</v>
      </c>
      <c r="H24" s="14">
        <f t="shared" si="0"/>
        <v>0</v>
      </c>
      <c r="I24" s="14">
        <f t="shared" si="0"/>
        <v>0</v>
      </c>
      <c r="J24" s="14">
        <f t="shared" si="0"/>
        <v>0</v>
      </c>
      <c r="M24" s="15"/>
      <c r="N24" s="15"/>
      <c r="O24" s="15"/>
      <c r="P24" s="15"/>
    </row>
    <row r="25" spans="1:16" x14ac:dyDescent="0.25">
      <c r="A25" t="s">
        <v>206</v>
      </c>
      <c r="C25" s="16" t="s">
        <v>30</v>
      </c>
      <c r="D25" s="14">
        <f>F25</f>
        <v>30288.3684359037</v>
      </c>
      <c r="E25" t="s">
        <v>19</v>
      </c>
      <c r="F25" s="15">
        <v>30288.3684359037</v>
      </c>
      <c r="G25" s="15">
        <f t="shared" si="3"/>
        <v>30288.3684359037</v>
      </c>
      <c r="H25" s="14">
        <f t="shared" si="3"/>
        <v>30288.3684359037</v>
      </c>
      <c r="I25" s="14">
        <f t="shared" si="3"/>
        <v>30288.3684359037</v>
      </c>
      <c r="J25" s="14">
        <f t="shared" si="3"/>
        <v>30288.3684359037</v>
      </c>
      <c r="M25" s="15"/>
      <c r="N25" s="15"/>
      <c r="O25" s="15"/>
      <c r="P25" s="15"/>
    </row>
    <row r="26" spans="1:16" x14ac:dyDescent="0.25">
      <c r="A26" t="s">
        <v>207</v>
      </c>
      <c r="C26" s="16" t="s">
        <v>39</v>
      </c>
      <c r="D26" s="14">
        <f>F26</f>
        <v>-17985.713429346531</v>
      </c>
      <c r="E26" t="s">
        <v>19</v>
      </c>
      <c r="F26" s="15">
        <v>-17985.713429346531</v>
      </c>
      <c r="G26" s="15">
        <v>0</v>
      </c>
      <c r="H26" s="14">
        <f t="shared" si="3"/>
        <v>0</v>
      </c>
      <c r="I26" s="14">
        <f t="shared" si="3"/>
        <v>0</v>
      </c>
      <c r="J26" s="14">
        <f t="shared" si="3"/>
        <v>0</v>
      </c>
      <c r="M26" s="18"/>
      <c r="N26" s="18"/>
      <c r="O26" s="18"/>
      <c r="P26" s="18"/>
    </row>
    <row r="27" spans="1:16" x14ac:dyDescent="0.25">
      <c r="A27" t="s">
        <v>208</v>
      </c>
      <c r="C27" s="16" t="s">
        <v>41</v>
      </c>
      <c r="D27" s="14">
        <f>F27</f>
        <v>2470.7040940930806</v>
      </c>
      <c r="E27" t="s">
        <v>42</v>
      </c>
      <c r="F27" s="15">
        <v>2470.7040940930806</v>
      </c>
      <c r="G27" s="15">
        <v>0</v>
      </c>
      <c r="H27" s="14">
        <v>0</v>
      </c>
      <c r="I27" s="14">
        <f>H27</f>
        <v>0</v>
      </c>
      <c r="J27" s="14">
        <f>I27</f>
        <v>0</v>
      </c>
      <c r="L27" s="3"/>
      <c r="M27" s="14"/>
      <c r="N27" s="14"/>
      <c r="O27" s="14"/>
      <c r="P27" s="14"/>
    </row>
    <row r="28" spans="1:16" x14ac:dyDescent="0.25">
      <c r="A28" t="s">
        <v>209</v>
      </c>
      <c r="C28" s="16" t="s">
        <v>30</v>
      </c>
      <c r="D28" s="14">
        <f t="shared" si="1"/>
        <v>153061.7712138943</v>
      </c>
      <c r="E28" t="s">
        <v>42</v>
      </c>
      <c r="F28" s="15">
        <v>153061.7712138943</v>
      </c>
      <c r="G28" s="15">
        <f>F28</f>
        <v>153061.7712138943</v>
      </c>
      <c r="H28" s="14">
        <f t="shared" ref="H28:J31" si="4">G28</f>
        <v>153061.7712138943</v>
      </c>
      <c r="I28" s="14">
        <f t="shared" si="4"/>
        <v>153061.7712138943</v>
      </c>
      <c r="J28" s="14">
        <f t="shared" si="4"/>
        <v>153061.7712138943</v>
      </c>
      <c r="L28" s="3"/>
      <c r="M28" s="14"/>
      <c r="N28" s="14"/>
      <c r="O28" s="14"/>
      <c r="P28" s="14"/>
    </row>
    <row r="29" spans="1:16" x14ac:dyDescent="0.25">
      <c r="A29" t="s">
        <v>210</v>
      </c>
      <c r="C29" s="16" t="s">
        <v>30</v>
      </c>
      <c r="D29" s="14">
        <f>F29</f>
        <v>17985.713429346531</v>
      </c>
      <c r="E29" t="s">
        <v>42</v>
      </c>
      <c r="F29" s="15">
        <v>17985.713429346531</v>
      </c>
      <c r="G29" s="15">
        <v>0</v>
      </c>
      <c r="H29" s="14">
        <f t="shared" si="4"/>
        <v>0</v>
      </c>
      <c r="I29" s="14">
        <f t="shared" si="4"/>
        <v>0</v>
      </c>
      <c r="J29" s="14">
        <f>I29</f>
        <v>0</v>
      </c>
      <c r="L29" s="3"/>
      <c r="M29" s="14"/>
      <c r="N29" s="14"/>
      <c r="O29" s="14"/>
      <c r="P29" s="14"/>
    </row>
    <row r="30" spans="1:16" x14ac:dyDescent="0.25">
      <c r="A30" t="s">
        <v>211</v>
      </c>
      <c r="C30" s="16" t="s">
        <v>46</v>
      </c>
      <c r="D30" s="14">
        <f>F30</f>
        <v>69253.185498355859</v>
      </c>
      <c r="E30" t="s">
        <v>42</v>
      </c>
      <c r="F30" s="15">
        <v>69253.185498355859</v>
      </c>
      <c r="G30" s="15">
        <v>0</v>
      </c>
      <c r="H30" s="14">
        <f t="shared" si="4"/>
        <v>0</v>
      </c>
      <c r="I30" s="14">
        <f t="shared" si="4"/>
        <v>0</v>
      </c>
      <c r="J30" s="14">
        <f>I30</f>
        <v>0</v>
      </c>
      <c r="L30" s="3"/>
      <c r="M30" s="14"/>
      <c r="N30" s="14"/>
      <c r="O30" s="14"/>
      <c r="P30" s="14"/>
    </row>
    <row r="31" spans="1:16" x14ac:dyDescent="0.25">
      <c r="A31" t="s">
        <v>212</v>
      </c>
      <c r="C31" t="s">
        <v>213</v>
      </c>
      <c r="D31" s="14">
        <f>F31</f>
        <v>0</v>
      </c>
      <c r="E31" t="s">
        <v>17</v>
      </c>
      <c r="F31" s="15">
        <v>0</v>
      </c>
      <c r="G31" s="15">
        <v>10400</v>
      </c>
      <c r="H31" s="14">
        <v>0</v>
      </c>
      <c r="I31" s="14">
        <f t="shared" si="4"/>
        <v>0</v>
      </c>
      <c r="J31" s="14">
        <f>I31</f>
        <v>0</v>
      </c>
      <c r="L31" s="3"/>
      <c r="M31" s="14"/>
      <c r="N31" s="14"/>
      <c r="O31" s="14"/>
      <c r="P31" s="14"/>
    </row>
    <row r="32" spans="1:16" x14ac:dyDescent="0.25">
      <c r="A32" s="3" t="s">
        <v>77</v>
      </c>
      <c r="B32" s="3"/>
      <c r="D32" s="14"/>
      <c r="F32" s="19"/>
      <c r="G32" s="15"/>
      <c r="H32" s="14"/>
      <c r="I32" s="14"/>
      <c r="J32" s="14"/>
      <c r="L32" s="20"/>
      <c r="M32" s="14"/>
      <c r="N32" s="14"/>
      <c r="O32" s="14"/>
      <c r="P32" s="14"/>
    </row>
    <row r="33" spans="1:16" x14ac:dyDescent="0.25">
      <c r="A33" t="s">
        <v>127</v>
      </c>
      <c r="B33" s="3"/>
      <c r="C33" t="s">
        <v>30</v>
      </c>
      <c r="D33" s="14">
        <f t="shared" si="1"/>
        <v>-190908.3696552389</v>
      </c>
      <c r="E33" t="s">
        <v>127</v>
      </c>
      <c r="F33" s="14">
        <v>-190908.3696552389</v>
      </c>
      <c r="G33" s="14">
        <f>F33</f>
        <v>-190908.3696552389</v>
      </c>
      <c r="H33" s="14">
        <f t="shared" ref="H33:J53" si="5">G33</f>
        <v>-190908.3696552389</v>
      </c>
      <c r="I33" s="14">
        <f>H33</f>
        <v>-190908.3696552389</v>
      </c>
      <c r="J33" s="14">
        <f>I33</f>
        <v>-190908.3696552389</v>
      </c>
      <c r="K33"/>
      <c r="M33" s="14"/>
      <c r="N33" s="14"/>
      <c r="O33" s="14"/>
      <c r="P33" s="14"/>
    </row>
    <row r="34" spans="1:16" x14ac:dyDescent="0.25">
      <c r="A34" t="s">
        <v>214</v>
      </c>
      <c r="B34" s="3"/>
      <c r="C34" t="s">
        <v>130</v>
      </c>
      <c r="D34" s="14">
        <f t="shared" si="1"/>
        <v>20069.400000000001</v>
      </c>
      <c r="E34" t="s">
        <v>131</v>
      </c>
      <c r="F34" s="15">
        <v>20069.400000000001</v>
      </c>
      <c r="G34" s="15">
        <f>F34</f>
        <v>20069.400000000001</v>
      </c>
      <c r="H34" s="14">
        <f t="shared" si="5"/>
        <v>20069.400000000001</v>
      </c>
      <c r="I34" s="14">
        <f>H34</f>
        <v>20069.400000000001</v>
      </c>
      <c r="J34" s="14">
        <f>I34</f>
        <v>20069.400000000001</v>
      </c>
    </row>
    <row r="35" spans="1:16" x14ac:dyDescent="0.25">
      <c r="A35" t="s">
        <v>215</v>
      </c>
      <c r="B35" s="3"/>
      <c r="C35" t="s">
        <v>134</v>
      </c>
      <c r="D35" s="14">
        <f t="shared" si="1"/>
        <v>80275.317999999999</v>
      </c>
      <c r="E35" t="s">
        <v>131</v>
      </c>
      <c r="F35" s="14">
        <v>80275.317999999999</v>
      </c>
      <c r="G35" s="14">
        <f>F35</f>
        <v>80275.317999999999</v>
      </c>
      <c r="H35" s="14">
        <f t="shared" si="5"/>
        <v>80275.317999999999</v>
      </c>
      <c r="I35" s="14">
        <f t="shared" si="5"/>
        <v>80275.317999999999</v>
      </c>
      <c r="J35" s="14">
        <f t="shared" si="5"/>
        <v>80275.317999999999</v>
      </c>
    </row>
    <row r="36" spans="1:16" x14ac:dyDescent="0.25">
      <c r="A36" t="s">
        <v>88</v>
      </c>
      <c r="C36" s="16" t="s">
        <v>89</v>
      </c>
      <c r="D36" s="14">
        <f t="shared" si="1"/>
        <v>3707.071785513117</v>
      </c>
      <c r="E36" t="s">
        <v>17</v>
      </c>
      <c r="F36" s="14">
        <v>3707.071785513117</v>
      </c>
      <c r="G36" s="14">
        <v>0</v>
      </c>
      <c r="H36" s="14">
        <f>G36</f>
        <v>0</v>
      </c>
      <c r="I36" s="14">
        <f t="shared" si="5"/>
        <v>0</v>
      </c>
      <c r="J36" s="14">
        <f t="shared" si="5"/>
        <v>0</v>
      </c>
    </row>
    <row r="37" spans="1:16" x14ac:dyDescent="0.25">
      <c r="A37" t="s">
        <v>79</v>
      </c>
      <c r="B37" s="3"/>
      <c r="C37" s="16" t="s">
        <v>80</v>
      </c>
      <c r="D37" s="14">
        <f t="shared" si="1"/>
        <v>7575.7133050282164</v>
      </c>
      <c r="E37" t="s">
        <v>17</v>
      </c>
      <c r="F37" s="15">
        <v>7575.7133050282164</v>
      </c>
      <c r="G37" s="15">
        <v>5824.6149213452727</v>
      </c>
      <c r="H37" s="15">
        <v>0</v>
      </c>
      <c r="I37" s="15">
        <v>0</v>
      </c>
      <c r="J37" s="15">
        <v>0</v>
      </c>
      <c r="M37" s="21"/>
      <c r="N37" s="21"/>
    </row>
    <row r="38" spans="1:16" x14ac:dyDescent="0.25">
      <c r="A38" t="s">
        <v>216</v>
      </c>
      <c r="B38" s="3"/>
      <c r="C38" s="16" t="s">
        <v>50</v>
      </c>
      <c r="D38" s="14">
        <f t="shared" si="1"/>
        <v>0</v>
      </c>
      <c r="E38" t="s">
        <v>17</v>
      </c>
      <c r="F38" s="15">
        <v>0</v>
      </c>
      <c r="G38" s="15">
        <f>F38</f>
        <v>0</v>
      </c>
      <c r="H38" s="14">
        <f t="shared" si="5"/>
        <v>0</v>
      </c>
      <c r="I38" s="14">
        <f t="shared" si="5"/>
        <v>0</v>
      </c>
      <c r="J38" s="14">
        <f t="shared" si="5"/>
        <v>0</v>
      </c>
      <c r="M38" s="21"/>
      <c r="N38" s="21"/>
    </row>
    <row r="39" spans="1:16" x14ac:dyDescent="0.25">
      <c r="A39" t="s">
        <v>217</v>
      </c>
      <c r="C39" t="s">
        <v>130</v>
      </c>
      <c r="D39" s="14">
        <f t="shared" si="1"/>
        <v>0</v>
      </c>
      <c r="E39" t="s">
        <v>131</v>
      </c>
      <c r="F39" s="15">
        <v>0</v>
      </c>
      <c r="G39" s="15">
        <f t="shared" ref="G39:H53" si="6">F39</f>
        <v>0</v>
      </c>
      <c r="H39" s="14">
        <f t="shared" si="5"/>
        <v>0</v>
      </c>
      <c r="I39" s="14">
        <f t="shared" si="5"/>
        <v>0</v>
      </c>
      <c r="J39" s="14">
        <f t="shared" si="5"/>
        <v>0</v>
      </c>
      <c r="M39" s="21"/>
      <c r="N39" s="21"/>
    </row>
    <row r="40" spans="1:16" x14ac:dyDescent="0.25">
      <c r="A40" t="s">
        <v>129</v>
      </c>
      <c r="C40" t="s">
        <v>130</v>
      </c>
      <c r="D40" s="14">
        <f t="shared" si="1"/>
        <v>144870.24400000001</v>
      </c>
      <c r="E40" t="s">
        <v>131</v>
      </c>
      <c r="F40" s="15">
        <v>144870.24400000001</v>
      </c>
      <c r="G40" s="15">
        <f t="shared" si="6"/>
        <v>144870.24400000001</v>
      </c>
      <c r="H40" s="14">
        <f t="shared" si="5"/>
        <v>144870.24400000001</v>
      </c>
      <c r="I40" s="14">
        <f t="shared" si="5"/>
        <v>144870.24400000001</v>
      </c>
      <c r="J40" s="14">
        <f t="shared" si="5"/>
        <v>144870.24400000001</v>
      </c>
    </row>
    <row r="41" spans="1:16" x14ac:dyDescent="0.25">
      <c r="A41" t="s">
        <v>132</v>
      </c>
      <c r="B41" s="3"/>
      <c r="C41" t="s">
        <v>130</v>
      </c>
      <c r="D41" s="14">
        <f t="shared" si="1"/>
        <v>4191.1350000000002</v>
      </c>
      <c r="E41" t="s">
        <v>131</v>
      </c>
      <c r="F41" s="14">
        <v>4191.1350000000002</v>
      </c>
      <c r="G41" s="15">
        <f t="shared" si="6"/>
        <v>4191.1350000000002</v>
      </c>
      <c r="H41" s="14">
        <f t="shared" si="5"/>
        <v>4191.1350000000002</v>
      </c>
      <c r="I41" s="14">
        <f t="shared" si="5"/>
        <v>4191.1350000000002</v>
      </c>
      <c r="J41" s="14">
        <f t="shared" si="5"/>
        <v>4191.1350000000002</v>
      </c>
      <c r="M41" s="12"/>
    </row>
    <row r="42" spans="1:16" x14ac:dyDescent="0.25">
      <c r="A42" t="s">
        <v>218</v>
      </c>
      <c r="C42" t="s">
        <v>136</v>
      </c>
      <c r="D42" s="14">
        <f t="shared" si="1"/>
        <v>19157.599999999995</v>
      </c>
      <c r="E42" t="s">
        <v>131</v>
      </c>
      <c r="F42" s="15">
        <v>19157.599999999995</v>
      </c>
      <c r="G42" s="15">
        <f t="shared" si="6"/>
        <v>19157.599999999995</v>
      </c>
      <c r="H42" s="14">
        <f t="shared" si="5"/>
        <v>19157.599999999995</v>
      </c>
      <c r="I42" s="14">
        <f t="shared" si="5"/>
        <v>19157.599999999995</v>
      </c>
      <c r="J42" s="14">
        <f t="shared" si="5"/>
        <v>19157.599999999995</v>
      </c>
      <c r="M42" s="22"/>
      <c r="N42" s="23"/>
    </row>
    <row r="43" spans="1:16" x14ac:dyDescent="0.25">
      <c r="A43" t="s">
        <v>137</v>
      </c>
      <c r="C43" t="s">
        <v>130</v>
      </c>
      <c r="D43" s="14">
        <f t="shared" si="1"/>
        <v>4414.4930000000004</v>
      </c>
      <c r="E43" t="s">
        <v>131</v>
      </c>
      <c r="F43" s="15">
        <v>4414.4930000000004</v>
      </c>
      <c r="G43" s="15">
        <f t="shared" si="6"/>
        <v>4414.4930000000004</v>
      </c>
      <c r="H43" s="14">
        <f t="shared" si="5"/>
        <v>4414.4930000000004</v>
      </c>
      <c r="I43" s="14">
        <f t="shared" si="5"/>
        <v>4414.4930000000004</v>
      </c>
      <c r="J43" s="14">
        <f t="shared" si="5"/>
        <v>4414.4930000000004</v>
      </c>
      <c r="L43" s="17"/>
      <c r="M43" s="22"/>
      <c r="N43" s="23"/>
    </row>
    <row r="44" spans="1:16" x14ac:dyDescent="0.25">
      <c r="A44" s="16" t="s">
        <v>140</v>
      </c>
      <c r="C44" t="s">
        <v>130</v>
      </c>
      <c r="D44" s="14">
        <f t="shared" si="1"/>
        <v>41.46</v>
      </c>
      <c r="E44" t="s">
        <v>131</v>
      </c>
      <c r="F44" s="15">
        <v>41.46</v>
      </c>
      <c r="G44" s="15">
        <f t="shared" si="6"/>
        <v>41.46</v>
      </c>
      <c r="H44" s="14">
        <f t="shared" si="5"/>
        <v>41.46</v>
      </c>
      <c r="I44" s="14">
        <f t="shared" si="5"/>
        <v>41.46</v>
      </c>
      <c r="J44" s="14">
        <f t="shared" si="5"/>
        <v>41.46</v>
      </c>
      <c r="M44" s="22"/>
      <c r="N44" s="23"/>
    </row>
    <row r="45" spans="1:16" x14ac:dyDescent="0.25">
      <c r="A45" t="s">
        <v>141</v>
      </c>
      <c r="C45" t="s">
        <v>130</v>
      </c>
      <c r="D45" s="14">
        <f t="shared" si="1"/>
        <v>0</v>
      </c>
      <c r="E45" t="s">
        <v>131</v>
      </c>
      <c r="F45" s="15">
        <v>0</v>
      </c>
      <c r="G45" s="15">
        <f t="shared" si="6"/>
        <v>0</v>
      </c>
      <c r="H45" s="14">
        <f>G45</f>
        <v>0</v>
      </c>
      <c r="I45" s="14">
        <f t="shared" si="5"/>
        <v>0</v>
      </c>
      <c r="J45" s="14">
        <f t="shared" si="5"/>
        <v>0</v>
      </c>
      <c r="M45" s="22"/>
      <c r="N45" s="23"/>
    </row>
    <row r="46" spans="1:16" x14ac:dyDescent="0.25">
      <c r="A46" t="s">
        <v>142</v>
      </c>
      <c r="C46" t="s">
        <v>130</v>
      </c>
      <c r="D46" s="14">
        <f t="shared" si="1"/>
        <v>1100</v>
      </c>
      <c r="E46" t="s">
        <v>131</v>
      </c>
      <c r="F46" s="15">
        <v>1100</v>
      </c>
      <c r="G46" s="15">
        <f t="shared" si="6"/>
        <v>1100</v>
      </c>
      <c r="H46" s="14">
        <f t="shared" si="6"/>
        <v>1100</v>
      </c>
      <c r="I46" s="14">
        <f t="shared" si="5"/>
        <v>1100</v>
      </c>
      <c r="J46" s="14">
        <f t="shared" si="5"/>
        <v>1100</v>
      </c>
      <c r="M46" s="22"/>
      <c r="N46" s="23"/>
    </row>
    <row r="47" spans="1:16" x14ac:dyDescent="0.25">
      <c r="A47" t="s">
        <v>143</v>
      </c>
      <c r="C47" t="s">
        <v>144</v>
      </c>
      <c r="D47" s="14">
        <f t="shared" si="1"/>
        <v>62899.071711428565</v>
      </c>
      <c r="E47" t="s">
        <v>131</v>
      </c>
      <c r="F47" s="15">
        <v>62899.071711428565</v>
      </c>
      <c r="G47" s="15">
        <f t="shared" si="6"/>
        <v>62899.071711428565</v>
      </c>
      <c r="H47" s="14">
        <f t="shared" si="6"/>
        <v>62899.071711428565</v>
      </c>
      <c r="I47" s="14">
        <f t="shared" si="5"/>
        <v>62899.071711428565</v>
      </c>
      <c r="J47" s="14">
        <f t="shared" si="5"/>
        <v>62899.071711428565</v>
      </c>
      <c r="M47" s="22"/>
      <c r="N47" s="23"/>
    </row>
    <row r="48" spans="1:16" x14ac:dyDescent="0.25">
      <c r="A48" t="s">
        <v>150</v>
      </c>
      <c r="C48" t="s">
        <v>130</v>
      </c>
      <c r="D48" s="14">
        <f t="shared" si="1"/>
        <v>0</v>
      </c>
      <c r="E48" t="s">
        <v>131</v>
      </c>
      <c r="F48" s="15">
        <v>0</v>
      </c>
      <c r="G48" s="15">
        <f t="shared" si="6"/>
        <v>0</v>
      </c>
      <c r="H48" s="14">
        <f t="shared" si="6"/>
        <v>0</v>
      </c>
      <c r="I48" s="14">
        <f t="shared" si="5"/>
        <v>0</v>
      </c>
      <c r="J48" s="14">
        <f t="shared" si="5"/>
        <v>0</v>
      </c>
      <c r="M48" s="22"/>
      <c r="N48" s="23"/>
    </row>
    <row r="49" spans="1:14" x14ac:dyDescent="0.25">
      <c r="A49" t="s">
        <v>145</v>
      </c>
      <c r="C49" t="s">
        <v>130</v>
      </c>
      <c r="D49" s="14">
        <f t="shared" si="1"/>
        <v>0</v>
      </c>
      <c r="E49" t="s">
        <v>131</v>
      </c>
      <c r="F49" s="15">
        <v>0</v>
      </c>
      <c r="G49" s="15">
        <f>F49</f>
        <v>0</v>
      </c>
      <c r="H49" s="14">
        <f t="shared" si="6"/>
        <v>0</v>
      </c>
      <c r="I49" s="14">
        <f t="shared" si="5"/>
        <v>0</v>
      </c>
      <c r="J49" s="14">
        <f t="shared" si="5"/>
        <v>0</v>
      </c>
      <c r="M49" s="22"/>
      <c r="N49" s="23"/>
    </row>
    <row r="50" spans="1:14" x14ac:dyDescent="0.25">
      <c r="A50" t="s">
        <v>146</v>
      </c>
      <c r="C50" t="s">
        <v>130</v>
      </c>
      <c r="D50" s="14">
        <f t="shared" si="1"/>
        <v>2400</v>
      </c>
      <c r="E50" t="s">
        <v>131</v>
      </c>
      <c r="F50" s="15">
        <v>2400</v>
      </c>
      <c r="G50" s="15">
        <f>F50</f>
        <v>2400</v>
      </c>
      <c r="H50" s="14">
        <f t="shared" si="6"/>
        <v>2400</v>
      </c>
      <c r="I50" s="14">
        <f t="shared" si="5"/>
        <v>2400</v>
      </c>
      <c r="J50" s="14">
        <f t="shared" si="5"/>
        <v>2400</v>
      </c>
      <c r="M50" s="22"/>
      <c r="N50" s="23"/>
    </row>
    <row r="51" spans="1:14" x14ac:dyDescent="0.25">
      <c r="A51" t="s">
        <v>147</v>
      </c>
      <c r="C51" t="s">
        <v>130</v>
      </c>
      <c r="D51" s="14">
        <f t="shared" si="1"/>
        <v>237.21700000000001</v>
      </c>
      <c r="E51" t="s">
        <v>131</v>
      </c>
      <c r="F51" s="15">
        <v>237.21700000000001</v>
      </c>
      <c r="G51" s="15">
        <f>F51</f>
        <v>237.21700000000001</v>
      </c>
      <c r="H51" s="14">
        <f t="shared" si="6"/>
        <v>237.21700000000001</v>
      </c>
      <c r="I51" s="14">
        <f t="shared" si="5"/>
        <v>237.21700000000001</v>
      </c>
      <c r="J51" s="14">
        <f t="shared" si="5"/>
        <v>237.21700000000001</v>
      </c>
      <c r="M51" s="22"/>
      <c r="N51" s="23"/>
    </row>
    <row r="52" spans="1:14" x14ac:dyDescent="0.25">
      <c r="A52" t="s">
        <v>148</v>
      </c>
      <c r="C52" t="s">
        <v>149</v>
      </c>
      <c r="D52" s="14">
        <f t="shared" si="1"/>
        <v>5987.7629999999999</v>
      </c>
      <c r="E52" t="s">
        <v>131</v>
      </c>
      <c r="F52" s="15">
        <v>5987.7629999999999</v>
      </c>
      <c r="G52" s="15">
        <f>F52</f>
        <v>5987.7629999999999</v>
      </c>
      <c r="H52" s="14">
        <f t="shared" si="6"/>
        <v>5987.7629999999999</v>
      </c>
      <c r="I52" s="14">
        <f t="shared" si="5"/>
        <v>5987.7629999999999</v>
      </c>
      <c r="J52" s="14">
        <f t="shared" si="5"/>
        <v>5987.7629999999999</v>
      </c>
      <c r="M52" s="22"/>
      <c r="N52" s="23"/>
    </row>
    <row r="53" spans="1:14" ht="17.25" x14ac:dyDescent="0.25">
      <c r="A53" t="s">
        <v>151</v>
      </c>
      <c r="C53" t="s">
        <v>152</v>
      </c>
      <c r="D53" s="44">
        <f t="shared" si="1"/>
        <v>0</v>
      </c>
      <c r="E53" t="s">
        <v>131</v>
      </c>
      <c r="F53" s="43"/>
      <c r="G53" s="43">
        <f t="shared" si="6"/>
        <v>0</v>
      </c>
      <c r="H53" s="44">
        <f t="shared" si="5"/>
        <v>0</v>
      </c>
      <c r="I53" s="44">
        <f t="shared" si="5"/>
        <v>0</v>
      </c>
      <c r="J53" s="44">
        <f t="shared" si="5"/>
        <v>0</v>
      </c>
      <c r="M53" s="22"/>
      <c r="N53" s="23"/>
    </row>
    <row r="54" spans="1:14" x14ac:dyDescent="0.25">
      <c r="A54" t="s">
        <v>81</v>
      </c>
      <c r="C54" t="s">
        <v>82</v>
      </c>
      <c r="D54" s="14">
        <f t="shared" si="1"/>
        <v>-10363.512138304784</v>
      </c>
      <c r="E54" t="s">
        <v>17</v>
      </c>
      <c r="F54" s="15">
        <v>-10363.512138304784</v>
      </c>
      <c r="G54" s="14">
        <v>-9886.1014501422087</v>
      </c>
      <c r="H54" s="14">
        <v>-9416.8985074092034</v>
      </c>
      <c r="I54" s="14">
        <v>-8961.1881018788099</v>
      </c>
      <c r="J54" s="14">
        <v>-8517.8622163915788</v>
      </c>
      <c r="M54" s="22"/>
      <c r="N54" s="23"/>
    </row>
    <row r="55" spans="1:14" x14ac:dyDescent="0.25">
      <c r="A55" t="s">
        <v>219</v>
      </c>
      <c r="C55" t="s">
        <v>220</v>
      </c>
      <c r="D55" s="14">
        <f t="shared" si="1"/>
        <v>0</v>
      </c>
      <c r="E55" t="s">
        <v>17</v>
      </c>
      <c r="F55" s="15">
        <v>0</v>
      </c>
      <c r="G55" s="15">
        <v>47814</v>
      </c>
      <c r="H55" s="15"/>
      <c r="I55" s="14">
        <v>0</v>
      </c>
      <c r="J55" s="14">
        <v>0</v>
      </c>
      <c r="M55" s="22"/>
      <c r="N55" s="23"/>
    </row>
    <row r="56" spans="1:14" x14ac:dyDescent="0.25">
      <c r="A56" t="s">
        <v>221</v>
      </c>
      <c r="C56" t="s">
        <v>222</v>
      </c>
      <c r="D56" s="14">
        <f t="shared" si="1"/>
        <v>0</v>
      </c>
      <c r="E56" t="s">
        <v>17</v>
      </c>
      <c r="F56" s="15">
        <v>0</v>
      </c>
      <c r="G56" s="15">
        <v>19662</v>
      </c>
      <c r="H56" s="15"/>
      <c r="I56" s="14">
        <v>0</v>
      </c>
      <c r="J56" s="14">
        <v>0</v>
      </c>
      <c r="M56" s="22"/>
      <c r="N56" s="23"/>
    </row>
    <row r="57" spans="1:14" x14ac:dyDescent="0.25">
      <c r="A57" t="s">
        <v>83</v>
      </c>
      <c r="C57" t="s">
        <v>84</v>
      </c>
      <c r="D57" s="14">
        <f t="shared" si="1"/>
        <v>11822.733650287277</v>
      </c>
      <c r="E57" t="s">
        <v>17</v>
      </c>
      <c r="F57" s="15">
        <v>11822.733650287277</v>
      </c>
      <c r="G57" s="14">
        <v>15024.184911341068</v>
      </c>
      <c r="H57" s="14">
        <v>18246.303283402289</v>
      </c>
      <c r="I57" s="14">
        <v>15838.99091642695</v>
      </c>
      <c r="J57" s="14">
        <v>14709.549581291387</v>
      </c>
      <c r="M57" s="22"/>
      <c r="N57" s="23"/>
    </row>
    <row r="58" spans="1:14" x14ac:dyDescent="0.25">
      <c r="A58" t="s">
        <v>85</v>
      </c>
      <c r="C58" t="s">
        <v>86</v>
      </c>
      <c r="D58" s="14">
        <f t="shared" si="1"/>
        <v>2717.1226761587423</v>
      </c>
      <c r="E58" t="s">
        <v>17</v>
      </c>
      <c r="F58" s="15">
        <v>2717.1226761587423</v>
      </c>
      <c r="G58" s="14">
        <v>3623.9331332132456</v>
      </c>
      <c r="H58" s="14">
        <v>3539.111000386858</v>
      </c>
      <c r="I58" s="14">
        <v>3482.9398129564024</v>
      </c>
      <c r="J58" s="14">
        <v>3206.5584520714874</v>
      </c>
      <c r="M58" s="22"/>
      <c r="N58" s="23"/>
    </row>
    <row r="59" spans="1:14" x14ac:dyDescent="0.25">
      <c r="A59" t="s">
        <v>87</v>
      </c>
      <c r="C59" t="s">
        <v>84</v>
      </c>
      <c r="D59" s="14">
        <f t="shared" si="1"/>
        <v>223.70722107676906</v>
      </c>
      <c r="E59" t="s">
        <v>17</v>
      </c>
      <c r="F59" s="15">
        <v>223.70722107676906</v>
      </c>
      <c r="G59" s="14">
        <v>228.60671543096836</v>
      </c>
      <c r="H59" s="14">
        <v>225.72284022912569</v>
      </c>
      <c r="I59" s="14">
        <v>0</v>
      </c>
      <c r="J59" s="14">
        <v>0</v>
      </c>
      <c r="M59" s="22"/>
      <c r="N59" s="23"/>
    </row>
    <row r="60" spans="1:14" x14ac:dyDescent="0.25">
      <c r="A60" s="16" t="s">
        <v>223</v>
      </c>
      <c r="C60" s="1" t="s">
        <v>26</v>
      </c>
      <c r="D60" s="14">
        <f t="shared" si="1"/>
        <v>9150.7938542165066</v>
      </c>
      <c r="E60" t="s">
        <v>17</v>
      </c>
      <c r="F60" s="15">
        <v>9150.7938542165066</v>
      </c>
      <c r="G60" s="14">
        <v>0</v>
      </c>
      <c r="H60" s="14">
        <f>G60</f>
        <v>0</v>
      </c>
      <c r="I60" s="14">
        <f>H60</f>
        <v>0</v>
      </c>
      <c r="J60" s="14">
        <f>I60</f>
        <v>0</v>
      </c>
      <c r="M60" s="22"/>
      <c r="N60" s="23"/>
    </row>
    <row r="61" spans="1:14" x14ac:dyDescent="0.25">
      <c r="A61" t="s">
        <v>224</v>
      </c>
      <c r="C61" s="1" t="s">
        <v>225</v>
      </c>
      <c r="D61" s="14">
        <f t="shared" si="1"/>
        <v>0</v>
      </c>
      <c r="E61" t="s">
        <v>17</v>
      </c>
      <c r="F61" s="15">
        <v>0</v>
      </c>
      <c r="G61" s="14">
        <v>19708.276332685215</v>
      </c>
      <c r="H61" s="14">
        <v>6804.2444538966338</v>
      </c>
      <c r="I61" s="14">
        <v>6787.8670143760482</v>
      </c>
      <c r="J61" s="14">
        <v>6592.6767200728145</v>
      </c>
      <c r="M61" s="22"/>
      <c r="N61" s="23"/>
    </row>
    <row r="62" spans="1:14" x14ac:dyDescent="0.25">
      <c r="A62" t="s">
        <v>226</v>
      </c>
      <c r="C62" s="16" t="s">
        <v>91</v>
      </c>
      <c r="D62" s="14">
        <f>F62</f>
        <v>7836.1328672590944</v>
      </c>
      <c r="E62" t="s">
        <v>17</v>
      </c>
      <c r="F62" s="15">
        <v>7836.1328672590944</v>
      </c>
      <c r="G62" s="15">
        <f>F62</f>
        <v>7836.1328672590944</v>
      </c>
      <c r="H62" s="14">
        <f t="shared" ref="H62:J63" si="7">G62</f>
        <v>7836.1328672590944</v>
      </c>
      <c r="I62" s="14">
        <f t="shared" si="7"/>
        <v>7836.1328672590944</v>
      </c>
      <c r="J62" s="14">
        <f t="shared" si="7"/>
        <v>7836.1328672590944</v>
      </c>
      <c r="M62" s="22"/>
      <c r="N62" s="23"/>
    </row>
    <row r="63" spans="1:14" x14ac:dyDescent="0.25">
      <c r="A63" s="17" t="s">
        <v>173</v>
      </c>
      <c r="C63" t="s">
        <v>172</v>
      </c>
      <c r="D63" s="14">
        <f>F63</f>
        <v>80000</v>
      </c>
      <c r="E63" t="s">
        <v>173</v>
      </c>
      <c r="F63" s="15">
        <v>80000</v>
      </c>
      <c r="G63" s="15">
        <f>F63</f>
        <v>80000</v>
      </c>
      <c r="H63" s="14">
        <f t="shared" si="7"/>
        <v>80000</v>
      </c>
      <c r="I63" s="14">
        <f t="shared" si="7"/>
        <v>80000</v>
      </c>
      <c r="J63" s="14">
        <f t="shared" si="7"/>
        <v>80000</v>
      </c>
      <c r="M63" s="22"/>
      <c r="N63" s="23"/>
    </row>
    <row r="64" spans="1:14" x14ac:dyDescent="0.25">
      <c r="M64" s="22"/>
      <c r="N64" s="23"/>
    </row>
    <row r="65" spans="1:16" x14ac:dyDescent="0.25">
      <c r="M65" s="22"/>
      <c r="N65" s="23"/>
    </row>
    <row r="66" spans="1:16" x14ac:dyDescent="0.25">
      <c r="M66" s="22"/>
      <c r="N66" s="23"/>
    </row>
    <row r="67" spans="1:16" x14ac:dyDescent="0.25">
      <c r="A67" s="3" t="s">
        <v>227</v>
      </c>
      <c r="B67" s="3"/>
      <c r="D67" s="14">
        <f t="shared" si="1"/>
        <v>0</v>
      </c>
      <c r="F67" s="19"/>
      <c r="G67" s="19"/>
      <c r="H67" s="19"/>
      <c r="I67" s="19"/>
      <c r="J67" s="19"/>
      <c r="M67" s="22"/>
      <c r="N67" s="23"/>
    </row>
    <row r="68" spans="1:16" x14ac:dyDescent="0.25">
      <c r="A68" s="17" t="s">
        <v>19</v>
      </c>
      <c r="C68" t="s">
        <v>228</v>
      </c>
      <c r="D68" s="14">
        <f t="shared" si="1"/>
        <v>-15943.228941466601</v>
      </c>
      <c r="E68" t="s">
        <v>19</v>
      </c>
      <c r="F68" s="15">
        <v>-15943.228941466601</v>
      </c>
      <c r="G68" s="15">
        <v>0</v>
      </c>
      <c r="H68" s="15">
        <f>G68</f>
        <v>0</v>
      </c>
      <c r="I68" s="15">
        <f>H68</f>
        <v>0</v>
      </c>
      <c r="J68" s="15">
        <f>I68</f>
        <v>0</v>
      </c>
      <c r="K68"/>
      <c r="M68" s="14"/>
      <c r="N68" s="14"/>
      <c r="O68" s="14"/>
      <c r="P68" s="14"/>
    </row>
    <row r="69" spans="1:16" x14ac:dyDescent="0.25">
      <c r="A69" s="17" t="s">
        <v>229</v>
      </c>
      <c r="C69" t="s">
        <v>30</v>
      </c>
      <c r="D69" s="14">
        <f t="shared" si="1"/>
        <v>-49396.580372743534</v>
      </c>
      <c r="E69" t="s">
        <v>19</v>
      </c>
      <c r="F69" s="15">
        <v>-49396.580372743534</v>
      </c>
      <c r="G69" s="15">
        <v>0</v>
      </c>
      <c r="H69" s="15">
        <v>0</v>
      </c>
      <c r="I69" s="15">
        <f>H69</f>
        <v>0</v>
      </c>
      <c r="J69" s="15">
        <f>I69</f>
        <v>0</v>
      </c>
      <c r="K69"/>
      <c r="M69" s="14"/>
      <c r="N69" s="14"/>
      <c r="O69" s="14"/>
      <c r="P69" s="14"/>
    </row>
    <row r="70" spans="1:16" x14ac:dyDescent="0.25">
      <c r="A70" s="17" t="s">
        <v>230</v>
      </c>
      <c r="C70" t="s">
        <v>30</v>
      </c>
      <c r="D70" s="14">
        <f t="shared" si="1"/>
        <v>-62287.582937048333</v>
      </c>
      <c r="E70" t="s">
        <v>42</v>
      </c>
      <c r="F70" s="15">
        <v>-62287.582937048333</v>
      </c>
      <c r="G70" s="15">
        <v>0</v>
      </c>
      <c r="H70" s="15">
        <v>0</v>
      </c>
      <c r="I70" s="15">
        <f>H70</f>
        <v>0</v>
      </c>
      <c r="J70" s="15">
        <f>I70</f>
        <v>0</v>
      </c>
      <c r="K70"/>
      <c r="M70" s="14"/>
      <c r="N70" s="14"/>
      <c r="O70" s="14"/>
      <c r="P70" s="14"/>
    </row>
    <row r="71" spans="1:16" x14ac:dyDescent="0.25">
      <c r="A71" s="17" t="s">
        <v>17</v>
      </c>
      <c r="C71" t="s">
        <v>50</v>
      </c>
      <c r="D71" s="14">
        <f t="shared" si="1"/>
        <v>225028.6440766672</v>
      </c>
      <c r="E71" s="17" t="s">
        <v>17</v>
      </c>
      <c r="F71" s="15">
        <v>225028.6440766672</v>
      </c>
      <c r="G71" s="15">
        <v>0</v>
      </c>
      <c r="H71" s="15">
        <f>G71</f>
        <v>0</v>
      </c>
      <c r="I71" s="15">
        <f t="shared" ref="I71:J75" si="8">H71</f>
        <v>0</v>
      </c>
      <c r="J71" s="15">
        <f t="shared" si="8"/>
        <v>0</v>
      </c>
      <c r="M71" s="22"/>
      <c r="N71" s="23"/>
    </row>
    <row r="72" spans="1:16" x14ac:dyDescent="0.25">
      <c r="A72" s="17" t="s">
        <v>67</v>
      </c>
      <c r="C72" t="s">
        <v>30</v>
      </c>
      <c r="D72" s="14">
        <f t="shared" si="1"/>
        <v>-91971.658124724228</v>
      </c>
      <c r="E72" s="17" t="s">
        <v>67</v>
      </c>
      <c r="F72" s="15">
        <v>-91971.658124724228</v>
      </c>
      <c r="G72" s="15">
        <v>0</v>
      </c>
      <c r="H72" s="15">
        <f>G72</f>
        <v>0</v>
      </c>
      <c r="I72" s="15">
        <f t="shared" si="8"/>
        <v>0</v>
      </c>
      <c r="J72" s="15">
        <f t="shared" si="8"/>
        <v>0</v>
      </c>
      <c r="L72" s="17"/>
      <c r="M72" s="22"/>
      <c r="N72" s="23"/>
    </row>
    <row r="73" spans="1:16" x14ac:dyDescent="0.25">
      <c r="A73" s="17" t="s">
        <v>131</v>
      </c>
      <c r="C73" t="s">
        <v>130</v>
      </c>
      <c r="D73" s="14">
        <f t="shared" si="1"/>
        <v>-6757.1711500000019</v>
      </c>
      <c r="E73" s="17" t="s">
        <v>131</v>
      </c>
      <c r="F73" s="15">
        <v>-6757.1711500000019</v>
      </c>
      <c r="G73" s="15">
        <v>0</v>
      </c>
      <c r="H73" s="15">
        <f t="shared" ref="H73:H75" si="9">G73</f>
        <v>0</v>
      </c>
      <c r="I73" s="15">
        <f t="shared" si="8"/>
        <v>0</v>
      </c>
      <c r="J73" s="15">
        <f t="shared" si="8"/>
        <v>0</v>
      </c>
      <c r="M73" s="22"/>
      <c r="N73" s="23"/>
    </row>
    <row r="74" spans="1:16" x14ac:dyDescent="0.25">
      <c r="A74" s="17" t="s">
        <v>70</v>
      </c>
      <c r="C74" t="s">
        <v>50</v>
      </c>
      <c r="D74" s="14">
        <f t="shared" si="1"/>
        <v>170.01786480000001</v>
      </c>
      <c r="E74" s="17" t="s">
        <v>70</v>
      </c>
      <c r="F74" s="15">
        <v>170.01786480000001</v>
      </c>
      <c r="G74" s="15">
        <v>0</v>
      </c>
      <c r="H74" s="15">
        <f t="shared" si="9"/>
        <v>0</v>
      </c>
      <c r="I74" s="15">
        <f t="shared" si="8"/>
        <v>0</v>
      </c>
      <c r="J74" s="15">
        <f t="shared" si="8"/>
        <v>0</v>
      </c>
      <c r="M74" s="22"/>
      <c r="N74" s="23"/>
    </row>
    <row r="75" spans="1:16" x14ac:dyDescent="0.25">
      <c r="A75" s="17" t="s">
        <v>64</v>
      </c>
      <c r="C75" t="s">
        <v>50</v>
      </c>
      <c r="D75" s="14">
        <f t="shared" si="1"/>
        <v>9746.6789041000011</v>
      </c>
      <c r="E75" s="17" t="s">
        <v>64</v>
      </c>
      <c r="F75" s="15">
        <v>9746.6789041000011</v>
      </c>
      <c r="G75" s="15">
        <v>0</v>
      </c>
      <c r="H75" s="15">
        <f t="shared" si="9"/>
        <v>0</v>
      </c>
      <c r="I75" s="15">
        <f t="shared" si="8"/>
        <v>0</v>
      </c>
      <c r="J75" s="15">
        <f t="shared" si="8"/>
        <v>0</v>
      </c>
    </row>
    <row r="76" spans="1:16" x14ac:dyDescent="0.25">
      <c r="A76" s="17"/>
      <c r="D76" s="14"/>
      <c r="E76" s="17"/>
      <c r="F76" s="15"/>
      <c r="G76" s="15"/>
      <c r="H76" s="15"/>
      <c r="I76" s="15"/>
      <c r="J76" s="15"/>
    </row>
    <row r="77" spans="1:16" x14ac:dyDescent="0.25">
      <c r="A77" s="24" t="s">
        <v>231</v>
      </c>
      <c r="D77" s="14"/>
      <c r="H77" s="15"/>
      <c r="I77" s="15"/>
      <c r="J77" s="15"/>
    </row>
    <row r="78" spans="1:16" x14ac:dyDescent="0.25">
      <c r="A78" s="16" t="s">
        <v>124</v>
      </c>
      <c r="C78" t="s">
        <v>125</v>
      </c>
      <c r="D78" s="14">
        <f t="shared" si="1"/>
        <v>0</v>
      </c>
      <c r="E78" t="s">
        <v>19</v>
      </c>
      <c r="F78" s="15">
        <v>0</v>
      </c>
      <c r="G78" s="15">
        <v>0</v>
      </c>
      <c r="H78" s="15">
        <f t="shared" ref="H78:J91" si="10">G78</f>
        <v>0</v>
      </c>
      <c r="I78" s="15">
        <f t="shared" si="10"/>
        <v>0</v>
      </c>
      <c r="J78" s="15">
        <f t="shared" si="10"/>
        <v>0</v>
      </c>
      <c r="K78"/>
    </row>
    <row r="79" spans="1:16" x14ac:dyDescent="0.25">
      <c r="A79" t="s">
        <v>115</v>
      </c>
      <c r="C79" t="s">
        <v>116</v>
      </c>
      <c r="D79" s="14">
        <f t="shared" si="1"/>
        <v>-2771.0864299999776</v>
      </c>
      <c r="E79" t="s">
        <v>19</v>
      </c>
      <c r="F79" s="15">
        <v>-2771.0864299999776</v>
      </c>
      <c r="G79" s="15">
        <v>0</v>
      </c>
      <c r="H79" s="15">
        <f t="shared" si="10"/>
        <v>0</v>
      </c>
      <c r="I79" s="15">
        <f t="shared" si="10"/>
        <v>0</v>
      </c>
      <c r="J79" s="15">
        <f t="shared" si="10"/>
        <v>0</v>
      </c>
    </row>
    <row r="80" spans="1:16" x14ac:dyDescent="0.25">
      <c r="A80" t="s">
        <v>117</v>
      </c>
      <c r="C80" t="s">
        <v>116</v>
      </c>
      <c r="D80" s="14">
        <f t="shared" si="1"/>
        <v>-9516.3053999996482</v>
      </c>
      <c r="E80" t="s">
        <v>19</v>
      </c>
      <c r="F80" s="15">
        <v>-9516.3053999996482</v>
      </c>
      <c r="G80" s="15">
        <v>0</v>
      </c>
      <c r="H80" s="15">
        <f t="shared" si="10"/>
        <v>0</v>
      </c>
      <c r="I80" s="15">
        <f t="shared" si="10"/>
        <v>0</v>
      </c>
      <c r="J80" s="15">
        <f t="shared" si="10"/>
        <v>0</v>
      </c>
    </row>
    <row r="81" spans="1:11" x14ac:dyDescent="0.25">
      <c r="A81" t="s">
        <v>118</v>
      </c>
      <c r="C81" t="s">
        <v>116</v>
      </c>
      <c r="D81" s="14">
        <f t="shared" si="1"/>
        <v>924.59608999999921</v>
      </c>
      <c r="E81" t="s">
        <v>19</v>
      </c>
      <c r="F81" s="15">
        <v>924.59608999999921</v>
      </c>
      <c r="G81" s="15">
        <v>0</v>
      </c>
      <c r="H81" s="15">
        <f t="shared" si="10"/>
        <v>0</v>
      </c>
      <c r="I81" s="15">
        <f t="shared" si="10"/>
        <v>0</v>
      </c>
      <c r="J81" s="15">
        <f t="shared" si="10"/>
        <v>0</v>
      </c>
    </row>
    <row r="82" spans="1:11" x14ac:dyDescent="0.25">
      <c r="A82" t="s">
        <v>119</v>
      </c>
      <c r="C82" t="s">
        <v>114</v>
      </c>
      <c r="D82" s="14">
        <f t="shared" si="1"/>
        <v>-290.2039800000079</v>
      </c>
      <c r="E82" t="s">
        <v>19</v>
      </c>
      <c r="F82" s="15">
        <v>-290.2039800000079</v>
      </c>
      <c r="G82" s="15">
        <v>0</v>
      </c>
      <c r="H82" s="15">
        <f t="shared" si="10"/>
        <v>0</v>
      </c>
      <c r="I82" s="15">
        <f t="shared" si="10"/>
        <v>0</v>
      </c>
      <c r="J82" s="15">
        <f t="shared" si="10"/>
        <v>0</v>
      </c>
    </row>
    <row r="83" spans="1:11" x14ac:dyDescent="0.25">
      <c r="A83" t="s">
        <v>120</v>
      </c>
      <c r="C83" t="s">
        <v>121</v>
      </c>
      <c r="D83" s="14">
        <f t="shared" si="1"/>
        <v>418.28167999988051</v>
      </c>
      <c r="E83" t="s">
        <v>19</v>
      </c>
      <c r="F83" s="15">
        <v>418.28167999988051</v>
      </c>
      <c r="G83" s="15">
        <v>0</v>
      </c>
      <c r="H83" s="15">
        <f t="shared" si="10"/>
        <v>0</v>
      </c>
      <c r="I83" s="15">
        <f t="shared" si="10"/>
        <v>0</v>
      </c>
      <c r="J83" s="15">
        <f t="shared" si="10"/>
        <v>0</v>
      </c>
    </row>
    <row r="84" spans="1:11" x14ac:dyDescent="0.25">
      <c r="A84" s="17" t="s">
        <v>122</v>
      </c>
      <c r="C84" t="s">
        <v>121</v>
      </c>
      <c r="D84" s="14">
        <f t="shared" si="1"/>
        <v>3865.5688600117564</v>
      </c>
      <c r="E84" t="s">
        <v>19</v>
      </c>
      <c r="F84" s="15">
        <v>3865.5688600117564</v>
      </c>
      <c r="G84" s="15">
        <v>0</v>
      </c>
      <c r="H84" s="15">
        <f t="shared" si="10"/>
        <v>0</v>
      </c>
      <c r="I84" s="15">
        <f t="shared" si="10"/>
        <v>0</v>
      </c>
      <c r="J84" s="15">
        <f t="shared" si="10"/>
        <v>0</v>
      </c>
    </row>
    <row r="85" spans="1:11" x14ac:dyDescent="0.25">
      <c r="A85" t="s">
        <v>123</v>
      </c>
      <c r="C85" t="s">
        <v>121</v>
      </c>
      <c r="D85" s="14">
        <f t="shared" si="1"/>
        <v>5.3989899999999329</v>
      </c>
      <c r="E85" t="s">
        <v>19</v>
      </c>
      <c r="F85" s="15">
        <v>5.3989899999999329</v>
      </c>
      <c r="G85" s="15">
        <v>0</v>
      </c>
      <c r="H85" s="15">
        <f t="shared" si="10"/>
        <v>0</v>
      </c>
      <c r="I85" s="15">
        <f t="shared" si="10"/>
        <v>0</v>
      </c>
      <c r="J85" s="15">
        <f t="shared" si="10"/>
        <v>0</v>
      </c>
    </row>
    <row r="86" spans="1:11" x14ac:dyDescent="0.25">
      <c r="A86" t="s">
        <v>232</v>
      </c>
      <c r="C86" s="16" t="s">
        <v>114</v>
      </c>
      <c r="D86" s="14">
        <f t="shared" si="1"/>
        <v>13108.984509999978</v>
      </c>
      <c r="E86" s="17" t="s">
        <v>17</v>
      </c>
      <c r="F86" s="15">
        <v>13108.984509999978</v>
      </c>
      <c r="G86" s="15">
        <v>0</v>
      </c>
      <c r="H86" s="15">
        <f t="shared" si="10"/>
        <v>0</v>
      </c>
      <c r="I86" s="15">
        <f t="shared" si="10"/>
        <v>0</v>
      </c>
      <c r="J86" s="15">
        <f t="shared" si="10"/>
        <v>0</v>
      </c>
    </row>
    <row r="87" spans="1:11" x14ac:dyDescent="0.25">
      <c r="A87" s="3" t="s">
        <v>175</v>
      </c>
      <c r="D87" s="14">
        <f t="shared" si="1"/>
        <v>0</v>
      </c>
      <c r="F87" s="19"/>
      <c r="G87" s="19"/>
      <c r="H87" s="15">
        <f t="shared" si="10"/>
        <v>0</v>
      </c>
      <c r="I87" s="15">
        <f t="shared" si="10"/>
        <v>0</v>
      </c>
      <c r="J87" s="15">
        <f t="shared" si="10"/>
        <v>0</v>
      </c>
    </row>
    <row r="88" spans="1:11" x14ac:dyDescent="0.25">
      <c r="A88" t="s">
        <v>177</v>
      </c>
      <c r="C88" t="s">
        <v>178</v>
      </c>
      <c r="D88" s="14">
        <f t="shared" si="1"/>
        <v>1074297.3462269725</v>
      </c>
      <c r="E88" t="s">
        <v>179</v>
      </c>
      <c r="F88" s="15">
        <v>1074297.3462269725</v>
      </c>
      <c r="G88" s="15">
        <f>F88</f>
        <v>1074297.3462269725</v>
      </c>
      <c r="H88" s="15">
        <f t="shared" si="10"/>
        <v>1074297.3462269725</v>
      </c>
      <c r="I88" s="15">
        <f t="shared" si="10"/>
        <v>1074297.3462269725</v>
      </c>
      <c r="J88" s="15">
        <f t="shared" si="10"/>
        <v>1074297.3462269725</v>
      </c>
    </row>
    <row r="89" spans="1:11" x14ac:dyDescent="0.25">
      <c r="A89" s="17" t="s">
        <v>180</v>
      </c>
      <c r="C89" t="s">
        <v>181</v>
      </c>
      <c r="D89" s="14">
        <f t="shared" si="1"/>
        <v>-278898.97072907857</v>
      </c>
      <c r="E89" t="s">
        <v>179</v>
      </c>
      <c r="F89" s="15">
        <v>-278898.97072907857</v>
      </c>
      <c r="G89" s="15">
        <v>0</v>
      </c>
      <c r="H89" s="15">
        <v>0</v>
      </c>
      <c r="I89" s="15">
        <f t="shared" si="10"/>
        <v>0</v>
      </c>
      <c r="J89" s="15">
        <f t="shared" si="10"/>
        <v>0</v>
      </c>
    </row>
    <row r="90" spans="1:11" x14ac:dyDescent="0.25">
      <c r="A90" t="s">
        <v>182</v>
      </c>
      <c r="C90" t="s">
        <v>183</v>
      </c>
      <c r="D90" s="14">
        <f t="shared" si="1"/>
        <v>-22726.988940683394</v>
      </c>
      <c r="E90" t="s">
        <v>179</v>
      </c>
      <c r="F90" s="15">
        <v>-22726.988940683394</v>
      </c>
      <c r="G90" s="15">
        <v>0</v>
      </c>
      <c r="H90" s="15">
        <v>0</v>
      </c>
      <c r="I90" s="15">
        <f t="shared" si="10"/>
        <v>0</v>
      </c>
      <c r="J90" s="15">
        <f t="shared" si="10"/>
        <v>0</v>
      </c>
    </row>
    <row r="91" spans="1:11" x14ac:dyDescent="0.25">
      <c r="A91" t="s">
        <v>233</v>
      </c>
      <c r="C91" t="s">
        <v>185</v>
      </c>
      <c r="D91" s="14">
        <f t="shared" si="1"/>
        <v>151.21123428324981</v>
      </c>
      <c r="E91" t="s">
        <v>186</v>
      </c>
      <c r="F91" s="15">
        <v>151.21123428324981</v>
      </c>
      <c r="G91" s="15">
        <v>0</v>
      </c>
      <c r="H91" s="15">
        <v>0</v>
      </c>
      <c r="I91" s="15">
        <f t="shared" si="10"/>
        <v>0</v>
      </c>
      <c r="J91" s="15">
        <f t="shared" si="10"/>
        <v>0</v>
      </c>
    </row>
    <row r="92" spans="1:11" ht="15.75" thickBot="1" x14ac:dyDescent="0.3">
      <c r="A92" s="3" t="s">
        <v>234</v>
      </c>
      <c r="D92" s="25">
        <f>SUM(D11:D91)</f>
        <v>4271646.8937463043</v>
      </c>
      <c r="E92" s="25"/>
      <c r="F92" s="25">
        <f>SUM(F11:F91)</f>
        <v>4271646.8937463043</v>
      </c>
      <c r="G92" s="25">
        <f>SUM(G11:G91)</f>
        <v>4671330.5173031166</v>
      </c>
      <c r="H92" s="25">
        <f>SUM(H11:H91)</f>
        <v>4578329.4858097481</v>
      </c>
      <c r="I92" s="25">
        <f>SUM(I11:I91)</f>
        <v>4576079.612381123</v>
      </c>
      <c r="J92" s="25">
        <f>SUM(J11:J91)</f>
        <v>4574921.9252762869</v>
      </c>
    </row>
    <row r="93" spans="1:11" ht="15.75" thickTop="1" x14ac:dyDescent="0.25">
      <c r="E93" s="21"/>
      <c r="K93"/>
    </row>
    <row r="94" spans="1:11" x14ac:dyDescent="0.25">
      <c r="A94" s="3" t="s">
        <v>235</v>
      </c>
      <c r="E94" s="21" t="s">
        <v>235</v>
      </c>
      <c r="F94" s="26">
        <v>1.2999999999999999E-3</v>
      </c>
      <c r="K94"/>
    </row>
    <row r="95" spans="1:11" x14ac:dyDescent="0.25">
      <c r="A95" s="3"/>
      <c r="E95" s="21"/>
      <c r="K95"/>
    </row>
    <row r="96" spans="1:11" ht="35.25" customHeight="1" x14ac:dyDescent="0.25">
      <c r="E96" s="21"/>
      <c r="K96"/>
    </row>
    <row r="97" spans="1:18" ht="15.75" x14ac:dyDescent="0.25">
      <c r="A97" s="57" t="s">
        <v>236</v>
      </c>
      <c r="B97" s="57"/>
      <c r="C97" s="57"/>
      <c r="D97" s="57"/>
      <c r="E97" s="57"/>
      <c r="F97" s="57"/>
      <c r="G97" s="57"/>
      <c r="H97" s="57"/>
      <c r="I97" s="57"/>
      <c r="J97" s="57"/>
      <c r="K97"/>
      <c r="L97" s="12"/>
    </row>
    <row r="98" spans="1:18" ht="75" x14ac:dyDescent="0.25">
      <c r="A98" s="11" t="s">
        <v>9</v>
      </c>
      <c r="B98" s="11" t="s">
        <v>193</v>
      </c>
      <c r="C98" s="27" t="s">
        <v>237</v>
      </c>
      <c r="D98" s="27" t="s">
        <v>238</v>
      </c>
      <c r="E98" s="27" t="s">
        <v>239</v>
      </c>
      <c r="F98" s="56" t="s">
        <v>240</v>
      </c>
      <c r="G98" s="56"/>
      <c r="H98" s="56"/>
      <c r="I98" s="56"/>
      <c r="J98" s="56"/>
      <c r="K98" s="40"/>
    </row>
    <row r="99" spans="1:18" x14ac:dyDescent="0.25">
      <c r="A99" s="3" t="s">
        <v>14</v>
      </c>
      <c r="C99" s="9"/>
      <c r="D99" s="9"/>
      <c r="E99" s="9"/>
      <c r="F99">
        <v>2022</v>
      </c>
      <c r="G99">
        <v>2023</v>
      </c>
      <c r="H99">
        <v>2024</v>
      </c>
      <c r="I99">
        <v>2025</v>
      </c>
      <c r="J99">
        <v>2026</v>
      </c>
      <c r="K99" s="41"/>
      <c r="M99" s="22"/>
      <c r="N99" s="22"/>
      <c r="O99" s="22"/>
      <c r="P99" s="22"/>
    </row>
    <row r="100" spans="1:18" x14ac:dyDescent="0.25">
      <c r="A100" t="s">
        <v>241</v>
      </c>
      <c r="B100" t="s">
        <v>242</v>
      </c>
      <c r="C100" s="29" t="s">
        <v>243</v>
      </c>
      <c r="D100" s="14">
        <f>SUM(F100:J100)</f>
        <v>788381.73204182507</v>
      </c>
      <c r="E100" s="9" t="s">
        <v>17</v>
      </c>
      <c r="F100" s="15">
        <v>0</v>
      </c>
      <c r="G100" s="15">
        <v>0</v>
      </c>
      <c r="H100" s="15">
        <v>262793.91068060836</v>
      </c>
      <c r="I100" s="15">
        <f>H100</f>
        <v>262793.91068060836</v>
      </c>
      <c r="J100" s="15">
        <f>I100</f>
        <v>262793.91068060836</v>
      </c>
      <c r="M100" s="22"/>
      <c r="N100" s="22"/>
      <c r="O100" s="22"/>
      <c r="P100" s="22"/>
      <c r="R100" s="17"/>
    </row>
    <row r="101" spans="1:18" x14ac:dyDescent="0.25">
      <c r="A101" t="s">
        <v>241</v>
      </c>
      <c r="B101" t="s">
        <v>242</v>
      </c>
      <c r="C101" s="29" t="s">
        <v>243</v>
      </c>
      <c r="D101" s="14">
        <f>SUM(F101:J101)</f>
        <v>66487.648139301193</v>
      </c>
      <c r="E101" t="s">
        <v>19</v>
      </c>
      <c r="F101" s="15">
        <v>0</v>
      </c>
      <c r="G101" s="15">
        <v>0</v>
      </c>
      <c r="H101" s="15">
        <v>22162.549379767064</v>
      </c>
      <c r="I101" s="15">
        <f>H101</f>
        <v>22162.549379767064</v>
      </c>
      <c r="J101" s="15">
        <f>I101</f>
        <v>22162.549379767064</v>
      </c>
      <c r="M101" s="22"/>
      <c r="N101" s="22"/>
      <c r="O101" s="22"/>
      <c r="P101" s="22"/>
    </row>
    <row r="102" spans="1:18" x14ac:dyDescent="0.25">
      <c r="C102" s="29"/>
      <c r="D102" s="14"/>
      <c r="F102" s="15"/>
      <c r="G102" s="15"/>
      <c r="L102" s="31"/>
      <c r="M102" s="14"/>
      <c r="N102" s="14"/>
      <c r="O102" s="14"/>
      <c r="P102" s="14"/>
    </row>
    <row r="103" spans="1:18" x14ac:dyDescent="0.25">
      <c r="A103" s="3" t="s">
        <v>77</v>
      </c>
      <c r="D103" s="14"/>
      <c r="E103" s="9"/>
      <c r="F103" s="19"/>
      <c r="G103" s="15"/>
      <c r="H103" s="15"/>
      <c r="I103" s="15"/>
      <c r="J103" s="15"/>
      <c r="M103" s="22"/>
      <c r="N103" s="22"/>
      <c r="O103" s="22"/>
      <c r="P103" s="22"/>
    </row>
    <row r="104" spans="1:18" x14ac:dyDescent="0.25">
      <c r="A104" t="s">
        <v>244</v>
      </c>
      <c r="B104" t="s">
        <v>245</v>
      </c>
      <c r="C104" s="29" t="s">
        <v>243</v>
      </c>
      <c r="D104" s="14">
        <f t="shared" ref="D104" si="11">SUM(F104:J104)</f>
        <v>1087.7594883168574</v>
      </c>
      <c r="E104" t="s">
        <v>17</v>
      </c>
      <c r="F104" s="15">
        <v>0</v>
      </c>
      <c r="G104" s="15">
        <v>-277.6908531408892</v>
      </c>
      <c r="H104" s="15">
        <v>539.38603268595023</v>
      </c>
      <c r="I104" s="15">
        <v>455.9644578923577</v>
      </c>
      <c r="J104" s="15">
        <v>370.09985087943875</v>
      </c>
    </row>
    <row r="105" spans="1:18" x14ac:dyDescent="0.25">
      <c r="A105" t="s">
        <v>246</v>
      </c>
      <c r="B105" t="s">
        <v>247</v>
      </c>
      <c r="C105" t="s">
        <v>248</v>
      </c>
      <c r="D105" s="14">
        <f>SUM(F105:J105)</f>
        <v>43390.620862739517</v>
      </c>
      <c r="E105" t="s">
        <v>17</v>
      </c>
      <c r="F105" s="15">
        <v>0</v>
      </c>
      <c r="G105" s="32">
        <v>43390.620862739517</v>
      </c>
      <c r="H105" s="32">
        <v>0</v>
      </c>
      <c r="I105" s="32">
        <v>0</v>
      </c>
      <c r="J105" s="32">
        <v>0</v>
      </c>
      <c r="M105" s="22"/>
      <c r="N105" s="22"/>
      <c r="O105" s="22"/>
      <c r="P105" s="22"/>
    </row>
    <row r="106" spans="1:18" x14ac:dyDescent="0.25">
      <c r="A106" t="s">
        <v>246</v>
      </c>
      <c r="B106" t="s">
        <v>247</v>
      </c>
      <c r="C106" t="s">
        <v>248</v>
      </c>
      <c r="D106" s="14">
        <f>SUM(F106:J106)</f>
        <v>5725.1637357951513</v>
      </c>
      <c r="E106" t="s">
        <v>19</v>
      </c>
      <c r="F106" s="15">
        <v>0</v>
      </c>
      <c r="G106" s="32">
        <v>5725.1637357951513</v>
      </c>
      <c r="H106" s="32">
        <v>0</v>
      </c>
      <c r="I106" s="32">
        <v>0</v>
      </c>
      <c r="J106" s="32">
        <v>0</v>
      </c>
      <c r="M106" s="22"/>
      <c r="N106" s="22"/>
      <c r="O106" s="22"/>
      <c r="P106" s="22"/>
    </row>
    <row r="107" spans="1:18" x14ac:dyDescent="0.25">
      <c r="A107" s="17" t="s">
        <v>249</v>
      </c>
      <c r="B107" t="s">
        <v>250</v>
      </c>
      <c r="C107" t="s">
        <v>248</v>
      </c>
      <c r="D107" s="14">
        <f>SUM(G107:J107)</f>
        <v>39131.846242428292</v>
      </c>
      <c r="E107" t="s">
        <v>131</v>
      </c>
      <c r="F107" s="15">
        <v>0</v>
      </c>
      <c r="G107" s="33">
        <f>96239.4730124603-F35</f>
        <v>15964.155012460295</v>
      </c>
      <c r="H107" s="33">
        <f>103443.009229968-F35</f>
        <v>23167.691229967997</v>
      </c>
      <c r="I107" s="32">
        <v>0</v>
      </c>
      <c r="J107" s="32">
        <v>0</v>
      </c>
      <c r="M107" s="22"/>
      <c r="N107" s="22"/>
      <c r="O107" s="22"/>
      <c r="P107" s="22"/>
    </row>
    <row r="108" spans="1:18" x14ac:dyDescent="0.25">
      <c r="A108" t="s">
        <v>251</v>
      </c>
      <c r="B108" t="s">
        <v>252</v>
      </c>
      <c r="C108" s="29" t="s">
        <v>243</v>
      </c>
      <c r="D108" s="14">
        <f t="shared" ref="D108:D111" si="12">SUM(F108:J108)</f>
        <v>76823.952643199998</v>
      </c>
      <c r="E108" t="s">
        <v>17</v>
      </c>
      <c r="F108" s="15">
        <v>0</v>
      </c>
      <c r="G108" s="32">
        <v>4352.4554107999993</v>
      </c>
      <c r="H108" s="32">
        <v>13354.2284108</v>
      </c>
      <c r="I108" s="32">
        <v>12079.6544108</v>
      </c>
      <c r="J108" s="32">
        <v>47037.614410800001</v>
      </c>
      <c r="M108" s="22"/>
      <c r="N108" s="22"/>
      <c r="O108" s="22"/>
      <c r="P108" s="22"/>
    </row>
    <row r="109" spans="1:18" x14ac:dyDescent="0.25">
      <c r="A109" t="s">
        <v>251</v>
      </c>
      <c r="B109" t="s">
        <v>252</v>
      </c>
      <c r="C109" s="29" t="s">
        <v>243</v>
      </c>
      <c r="D109" s="14">
        <f t="shared" si="12"/>
        <v>-3002.8739136000004</v>
      </c>
      <c r="E109" t="s">
        <v>19</v>
      </c>
      <c r="F109" s="15">
        <v>0</v>
      </c>
      <c r="G109" s="14">
        <v>-750.14847840000016</v>
      </c>
      <c r="H109" s="14">
        <v>-751.24847840000007</v>
      </c>
      <c r="I109" s="14">
        <v>-749.32847840000011</v>
      </c>
      <c r="J109" s="14">
        <v>-752.14847840000016</v>
      </c>
      <c r="M109" s="22"/>
      <c r="N109" s="22"/>
      <c r="O109" s="22"/>
      <c r="P109" s="22"/>
    </row>
    <row r="110" spans="1:18" x14ac:dyDescent="0.25">
      <c r="A110" t="s">
        <v>253</v>
      </c>
      <c r="B110" t="s">
        <v>254</v>
      </c>
      <c r="C110" s="29" t="s">
        <v>243</v>
      </c>
      <c r="D110" s="14">
        <f t="shared" si="12"/>
        <v>14915.603899337584</v>
      </c>
      <c r="E110" t="s">
        <v>17</v>
      </c>
      <c r="F110" s="15"/>
      <c r="G110" s="14">
        <v>4971.8679664458614</v>
      </c>
      <c r="H110" s="14">
        <f>G110</f>
        <v>4971.8679664458614</v>
      </c>
      <c r="I110" s="14">
        <f>H110</f>
        <v>4971.8679664458614</v>
      </c>
      <c r="J110" s="32">
        <v>0</v>
      </c>
      <c r="M110" s="22"/>
      <c r="N110" s="22"/>
      <c r="O110" s="22"/>
      <c r="P110" s="22"/>
    </row>
    <row r="111" spans="1:18" x14ac:dyDescent="0.25">
      <c r="A111" t="s">
        <v>253</v>
      </c>
      <c r="B111" t="s">
        <v>254</v>
      </c>
      <c r="C111" s="29" t="s">
        <v>243</v>
      </c>
      <c r="D111" s="14">
        <f t="shared" si="12"/>
        <v>1627.3560244425607</v>
      </c>
      <c r="E111" t="s">
        <v>19</v>
      </c>
      <c r="F111" s="15"/>
      <c r="G111" s="14">
        <v>542.45200814752025</v>
      </c>
      <c r="H111" s="14">
        <f>G111</f>
        <v>542.45200814752025</v>
      </c>
      <c r="I111" s="14">
        <f>H111</f>
        <v>542.45200814752025</v>
      </c>
      <c r="J111" s="32">
        <v>0</v>
      </c>
      <c r="M111" s="22"/>
      <c r="N111" s="22"/>
      <c r="O111" s="22"/>
      <c r="P111" s="22"/>
    </row>
    <row r="112" spans="1:18" x14ac:dyDescent="0.25">
      <c r="A112" t="s">
        <v>255</v>
      </c>
      <c r="B112" t="s">
        <v>256</v>
      </c>
      <c r="C112" t="s">
        <v>243</v>
      </c>
      <c r="D112" s="14">
        <f>SUM(F112:J112)</f>
        <v>-372903.04006788856</v>
      </c>
      <c r="E112" t="s">
        <v>19</v>
      </c>
      <c r="F112" s="15">
        <v>0</v>
      </c>
      <c r="G112" s="14">
        <v>-372903.04006788856</v>
      </c>
      <c r="H112" s="14">
        <v>0</v>
      </c>
      <c r="I112" s="14">
        <v>0</v>
      </c>
      <c r="J112" s="14">
        <v>0</v>
      </c>
      <c r="M112" s="22"/>
      <c r="N112" s="22"/>
      <c r="O112" s="22"/>
      <c r="P112" s="22"/>
    </row>
    <row r="113" spans="1:16" x14ac:dyDescent="0.25">
      <c r="A113" t="s">
        <v>255</v>
      </c>
      <c r="B113" t="s">
        <v>256</v>
      </c>
      <c r="C113" t="s">
        <v>243</v>
      </c>
      <c r="D113" s="14">
        <f t="shared" ref="D113:D133" si="13">SUM(F113:J113)</f>
        <v>19798.126309840885</v>
      </c>
      <c r="E113" t="s">
        <v>19</v>
      </c>
      <c r="F113" s="15">
        <v>0</v>
      </c>
      <c r="G113" s="14">
        <v>19798.126309840885</v>
      </c>
      <c r="H113" s="33">
        <v>0</v>
      </c>
      <c r="I113" s="33">
        <v>0</v>
      </c>
      <c r="J113" s="33">
        <v>0</v>
      </c>
      <c r="M113" s="22"/>
      <c r="N113" s="22"/>
      <c r="O113" s="22"/>
      <c r="P113" s="22"/>
    </row>
    <row r="114" spans="1:16" x14ac:dyDescent="0.25">
      <c r="A114" t="s">
        <v>255</v>
      </c>
      <c r="B114" t="s">
        <v>256</v>
      </c>
      <c r="C114" t="s">
        <v>243</v>
      </c>
      <c r="D114" s="14">
        <f t="shared" si="13"/>
        <v>-84526.497382485482</v>
      </c>
      <c r="E114" t="s">
        <v>19</v>
      </c>
      <c r="F114" s="15">
        <v>0</v>
      </c>
      <c r="G114" s="14">
        <v>-84526.497382485482</v>
      </c>
      <c r="H114" s="33">
        <v>0</v>
      </c>
      <c r="I114" s="33">
        <v>0</v>
      </c>
      <c r="J114" s="33">
        <v>0</v>
      </c>
      <c r="M114" s="22"/>
      <c r="N114" s="22"/>
      <c r="O114" s="22"/>
      <c r="P114" s="22"/>
    </row>
    <row r="115" spans="1:16" x14ac:dyDescent="0.25">
      <c r="A115" t="s">
        <v>255</v>
      </c>
      <c r="B115" t="s">
        <v>256</v>
      </c>
      <c r="C115" t="s">
        <v>243</v>
      </c>
      <c r="D115" s="14">
        <f t="shared" si="13"/>
        <v>20230.701969134039</v>
      </c>
      <c r="E115" t="s">
        <v>127</v>
      </c>
      <c r="F115" s="15">
        <v>0</v>
      </c>
      <c r="G115" s="14">
        <v>20230.701969134039</v>
      </c>
      <c r="H115" s="33">
        <v>0</v>
      </c>
      <c r="I115" s="33">
        <v>0</v>
      </c>
      <c r="J115" s="33">
        <v>0</v>
      </c>
      <c r="M115" s="22"/>
      <c r="N115" s="22"/>
      <c r="O115" s="22"/>
      <c r="P115" s="22"/>
    </row>
    <row r="116" spans="1:16" x14ac:dyDescent="0.25">
      <c r="A116" t="s">
        <v>255</v>
      </c>
      <c r="B116" t="s">
        <v>256</v>
      </c>
      <c r="C116" t="s">
        <v>243</v>
      </c>
      <c r="D116" s="14">
        <f t="shared" si="13"/>
        <v>30244.171107796039</v>
      </c>
      <c r="E116" t="s">
        <v>19</v>
      </c>
      <c r="F116" s="15">
        <v>0</v>
      </c>
      <c r="G116" s="14">
        <v>30244.171107796039</v>
      </c>
      <c r="H116" s="33">
        <v>0</v>
      </c>
      <c r="I116" s="33">
        <v>0</v>
      </c>
      <c r="J116" s="33">
        <v>0</v>
      </c>
      <c r="M116" s="22"/>
      <c r="N116" s="22"/>
      <c r="O116" s="22"/>
      <c r="P116" s="22"/>
    </row>
    <row r="117" spans="1:16" x14ac:dyDescent="0.25">
      <c r="A117" t="s">
        <v>255</v>
      </c>
      <c r="B117" t="s">
        <v>256</v>
      </c>
      <c r="C117" t="s">
        <v>243</v>
      </c>
      <c r="D117" s="14">
        <f t="shared" si="13"/>
        <v>-428.06286085852122</v>
      </c>
      <c r="E117" t="s">
        <v>19</v>
      </c>
      <c r="F117" s="15">
        <v>0</v>
      </c>
      <c r="G117" s="14">
        <v>-428.06286085852122</v>
      </c>
      <c r="H117" s="33"/>
      <c r="I117" s="33"/>
      <c r="J117" s="33"/>
      <c r="M117" s="22"/>
      <c r="N117" s="22"/>
      <c r="O117" s="22"/>
      <c r="P117" s="22"/>
    </row>
    <row r="118" spans="1:16" x14ac:dyDescent="0.25">
      <c r="A118" t="s">
        <v>255</v>
      </c>
      <c r="B118" t="s">
        <v>256</v>
      </c>
      <c r="C118" t="s">
        <v>243</v>
      </c>
      <c r="D118" s="14">
        <f t="shared" si="13"/>
        <v>1656.3156814412832</v>
      </c>
      <c r="E118" t="s">
        <v>64</v>
      </c>
      <c r="F118" s="15">
        <v>0</v>
      </c>
      <c r="G118" s="14">
        <v>1656.3156814412832</v>
      </c>
      <c r="H118" s="33">
        <v>0</v>
      </c>
      <c r="I118" s="33">
        <v>0</v>
      </c>
      <c r="J118" s="33">
        <v>0</v>
      </c>
      <c r="M118" s="22"/>
      <c r="N118" s="22"/>
      <c r="O118" s="22"/>
      <c r="P118" s="22"/>
    </row>
    <row r="119" spans="1:16" x14ac:dyDescent="0.25">
      <c r="A119" t="s">
        <v>255</v>
      </c>
      <c r="B119" t="s">
        <v>256</v>
      </c>
      <c r="C119" t="s">
        <v>243</v>
      </c>
      <c r="D119" s="14">
        <f t="shared" si="13"/>
        <v>28536.624102452013</v>
      </c>
      <c r="E119" t="s">
        <v>67</v>
      </c>
      <c r="F119" s="15">
        <v>0</v>
      </c>
      <c r="G119" s="14">
        <v>28536.624102452013</v>
      </c>
      <c r="H119" s="33">
        <v>0</v>
      </c>
      <c r="I119" s="33">
        <v>0</v>
      </c>
      <c r="J119" s="33">
        <v>0</v>
      </c>
      <c r="M119" s="22"/>
      <c r="N119" s="22"/>
      <c r="O119" s="22"/>
      <c r="P119" s="22"/>
    </row>
    <row r="120" spans="1:16" x14ac:dyDescent="0.25">
      <c r="A120" t="s">
        <v>255</v>
      </c>
      <c r="B120" t="s">
        <v>256</v>
      </c>
      <c r="C120" t="s">
        <v>243</v>
      </c>
      <c r="D120" s="14">
        <f t="shared" si="13"/>
        <v>400.31599999999997</v>
      </c>
      <c r="E120" t="s">
        <v>67</v>
      </c>
      <c r="F120" s="15">
        <v>0</v>
      </c>
      <c r="G120" s="14">
        <v>400.31599999999997</v>
      </c>
      <c r="H120" s="33">
        <v>0</v>
      </c>
      <c r="I120" s="33">
        <v>0</v>
      </c>
      <c r="J120" s="33">
        <v>0</v>
      </c>
      <c r="M120" s="22"/>
      <c r="N120" s="22"/>
      <c r="O120" s="22"/>
      <c r="P120" s="22"/>
    </row>
    <row r="121" spans="1:16" x14ac:dyDescent="0.25">
      <c r="A121" t="s">
        <v>255</v>
      </c>
      <c r="B121" t="s">
        <v>256</v>
      </c>
      <c r="C121" t="s">
        <v>243</v>
      </c>
      <c r="D121" s="14">
        <f t="shared" si="13"/>
        <v>0</v>
      </c>
      <c r="E121" t="s">
        <v>70</v>
      </c>
      <c r="F121" s="15">
        <v>0</v>
      </c>
      <c r="G121" s="14">
        <v>0</v>
      </c>
      <c r="H121" s="33">
        <v>0</v>
      </c>
      <c r="I121" s="33">
        <v>0</v>
      </c>
      <c r="J121" s="33">
        <v>0</v>
      </c>
      <c r="M121" s="22"/>
      <c r="N121" s="22"/>
      <c r="O121" s="22"/>
      <c r="P121" s="22"/>
    </row>
    <row r="122" spans="1:16" ht="17.25" x14ac:dyDescent="0.25">
      <c r="A122" t="s">
        <v>265</v>
      </c>
      <c r="B122" t="s">
        <v>256</v>
      </c>
      <c r="C122" t="s">
        <v>243</v>
      </c>
      <c r="D122" s="44">
        <f t="shared" si="13"/>
        <v>0</v>
      </c>
      <c r="E122" s="17" t="s">
        <v>131</v>
      </c>
      <c r="F122" s="15">
        <v>0</v>
      </c>
      <c r="G122" s="44"/>
      <c r="H122" s="33">
        <v>0</v>
      </c>
      <c r="I122" s="33">
        <v>0</v>
      </c>
      <c r="J122" s="33">
        <v>0</v>
      </c>
      <c r="M122" s="22"/>
      <c r="N122" s="22"/>
      <c r="O122" s="22"/>
      <c r="P122" s="22"/>
    </row>
    <row r="123" spans="1:16" x14ac:dyDescent="0.25">
      <c r="A123" t="s">
        <v>255</v>
      </c>
      <c r="B123" t="s">
        <v>256</v>
      </c>
      <c r="C123" t="s">
        <v>243</v>
      </c>
      <c r="D123" s="14">
        <f t="shared" si="13"/>
        <v>-83284.161613588498</v>
      </c>
      <c r="E123" s="9" t="s">
        <v>42</v>
      </c>
      <c r="F123" s="15">
        <v>0</v>
      </c>
      <c r="G123" s="14">
        <v>-83284.161613588498</v>
      </c>
      <c r="H123" s="33">
        <v>0</v>
      </c>
      <c r="I123" s="33">
        <v>0</v>
      </c>
      <c r="J123" s="33">
        <v>0</v>
      </c>
      <c r="M123" s="22"/>
      <c r="N123" s="22"/>
      <c r="O123" s="22"/>
      <c r="P123" s="22"/>
    </row>
    <row r="124" spans="1:16" x14ac:dyDescent="0.25">
      <c r="A124" t="s">
        <v>255</v>
      </c>
      <c r="B124" t="s">
        <v>256</v>
      </c>
      <c r="C124" t="s">
        <v>243</v>
      </c>
      <c r="D124" s="14">
        <f t="shared" si="13"/>
        <v>43410.851908467892</v>
      </c>
      <c r="E124" s="9" t="s">
        <v>42</v>
      </c>
      <c r="F124" s="15">
        <v>0</v>
      </c>
      <c r="G124" s="14">
        <v>43410.851908467892</v>
      </c>
      <c r="H124" s="33">
        <v>0</v>
      </c>
      <c r="I124" s="33">
        <v>0</v>
      </c>
      <c r="J124" s="33">
        <v>0</v>
      </c>
      <c r="M124" s="22"/>
      <c r="N124" s="22"/>
      <c r="O124" s="22"/>
      <c r="P124" s="22"/>
    </row>
    <row r="125" spans="1:16" x14ac:dyDescent="0.25">
      <c r="A125" t="s">
        <v>255</v>
      </c>
      <c r="B125" t="s">
        <v>256</v>
      </c>
      <c r="C125" t="s">
        <v>243</v>
      </c>
      <c r="D125" s="14">
        <f t="shared" si="13"/>
        <v>-5199.0992147863017</v>
      </c>
      <c r="E125" s="9" t="s">
        <v>42</v>
      </c>
      <c r="F125" s="15">
        <v>0</v>
      </c>
      <c r="G125" s="14">
        <v>-5199.0992147863017</v>
      </c>
      <c r="H125" s="33">
        <v>0</v>
      </c>
      <c r="I125" s="33">
        <v>0</v>
      </c>
      <c r="J125" s="33">
        <v>0</v>
      </c>
      <c r="M125" s="22"/>
      <c r="N125" s="22"/>
      <c r="O125" s="22"/>
      <c r="P125" s="22"/>
    </row>
    <row r="126" spans="1:16" x14ac:dyDescent="0.25">
      <c r="A126" t="s">
        <v>255</v>
      </c>
      <c r="B126" t="s">
        <v>256</v>
      </c>
      <c r="C126" t="s">
        <v>243</v>
      </c>
      <c r="D126" s="14">
        <f t="shared" si="13"/>
        <v>-0.6537348206267608</v>
      </c>
      <c r="E126" s="9" t="s">
        <v>42</v>
      </c>
      <c r="F126" s="15">
        <v>0</v>
      </c>
      <c r="G126" s="14">
        <v>-0.6537348206267608</v>
      </c>
      <c r="H126" s="33">
        <v>0</v>
      </c>
      <c r="I126" s="33">
        <v>0</v>
      </c>
      <c r="J126" s="33">
        <v>0</v>
      </c>
      <c r="M126" s="22"/>
      <c r="N126" s="22"/>
      <c r="O126" s="22"/>
      <c r="P126" s="22"/>
    </row>
    <row r="127" spans="1:16" x14ac:dyDescent="0.25">
      <c r="A127" t="s">
        <v>257</v>
      </c>
      <c r="B127" t="s">
        <v>258</v>
      </c>
      <c r="C127" t="s">
        <v>243</v>
      </c>
      <c r="D127" s="14">
        <f t="shared" si="13"/>
        <v>-147.07751236972399</v>
      </c>
      <c r="E127" t="s">
        <v>17</v>
      </c>
      <c r="F127" s="15">
        <v>0</v>
      </c>
      <c r="G127" s="14">
        <v>-147.07751236972399</v>
      </c>
      <c r="H127" s="33">
        <v>0</v>
      </c>
      <c r="I127" s="33">
        <v>0</v>
      </c>
      <c r="J127" s="33">
        <v>0</v>
      </c>
      <c r="M127" s="22"/>
      <c r="N127" s="22"/>
      <c r="O127" s="22"/>
      <c r="P127" s="22"/>
    </row>
    <row r="128" spans="1:16" x14ac:dyDescent="0.25">
      <c r="D128" s="14"/>
      <c r="E128" s="9"/>
      <c r="F128" s="15"/>
      <c r="G128" s="33"/>
      <c r="H128" s="33"/>
      <c r="I128" s="33"/>
      <c r="J128" s="33"/>
      <c r="M128" s="22"/>
      <c r="N128" s="22"/>
      <c r="O128" s="22"/>
      <c r="P128" s="22"/>
    </row>
    <row r="129" spans="1:18" x14ac:dyDescent="0.25">
      <c r="A129" s="3" t="s">
        <v>175</v>
      </c>
      <c r="D129" s="14"/>
      <c r="F129" s="15"/>
      <c r="G129" s="19"/>
      <c r="H129" s="33"/>
      <c r="I129" s="15"/>
      <c r="J129" s="15"/>
      <c r="L129" s="17"/>
      <c r="M129" s="22"/>
      <c r="N129" s="22"/>
      <c r="O129" s="22"/>
      <c r="P129" s="22"/>
      <c r="R129" s="17"/>
    </row>
    <row r="130" spans="1:18" x14ac:dyDescent="0.25">
      <c r="A130" t="s">
        <v>259</v>
      </c>
      <c r="D130" s="14">
        <f t="shared" si="13"/>
        <v>0</v>
      </c>
      <c r="E130" t="s">
        <v>179</v>
      </c>
      <c r="F130" s="15">
        <v>0</v>
      </c>
      <c r="G130" s="33">
        <v>0</v>
      </c>
      <c r="H130" s="33">
        <v>0</v>
      </c>
      <c r="I130" s="15">
        <v>0</v>
      </c>
      <c r="J130" s="15">
        <v>0</v>
      </c>
      <c r="L130" s="17"/>
      <c r="M130" s="22"/>
      <c r="N130" s="22"/>
      <c r="O130" s="22"/>
      <c r="P130" s="22"/>
      <c r="R130" s="17"/>
    </row>
    <row r="131" spans="1:18" x14ac:dyDescent="0.25">
      <c r="A131" t="s">
        <v>260</v>
      </c>
      <c r="D131" s="14">
        <f t="shared" si="13"/>
        <v>0</v>
      </c>
      <c r="E131" t="s">
        <v>179</v>
      </c>
      <c r="F131" s="15">
        <v>0</v>
      </c>
      <c r="G131" s="33">
        <v>0</v>
      </c>
      <c r="H131" s="33">
        <v>0</v>
      </c>
      <c r="I131" s="15">
        <v>0</v>
      </c>
      <c r="J131" s="15">
        <v>0</v>
      </c>
      <c r="L131" s="17"/>
      <c r="M131" s="22"/>
      <c r="N131" s="22"/>
      <c r="O131" s="22"/>
      <c r="P131" s="22"/>
      <c r="R131" s="17"/>
    </row>
    <row r="132" spans="1:18" x14ac:dyDescent="0.25">
      <c r="A132" t="s">
        <v>261</v>
      </c>
      <c r="D132" s="14">
        <f t="shared" si="13"/>
        <v>0</v>
      </c>
      <c r="E132" t="s">
        <v>179</v>
      </c>
      <c r="F132" s="15">
        <v>0</v>
      </c>
      <c r="G132" s="33">
        <v>0</v>
      </c>
      <c r="H132" s="33">
        <v>0</v>
      </c>
      <c r="I132" s="15">
        <v>0</v>
      </c>
      <c r="J132" s="15">
        <v>0</v>
      </c>
      <c r="L132" s="17"/>
      <c r="M132" s="22"/>
      <c r="N132" s="22"/>
      <c r="O132" s="22"/>
      <c r="P132" s="22"/>
      <c r="R132" s="17"/>
    </row>
    <row r="133" spans="1:18" x14ac:dyDescent="0.25">
      <c r="A133" t="s">
        <v>262</v>
      </c>
      <c r="D133" s="14">
        <f t="shared" si="13"/>
        <v>0</v>
      </c>
      <c r="E133" t="s">
        <v>186</v>
      </c>
      <c r="F133" s="15">
        <v>0</v>
      </c>
      <c r="G133" s="33">
        <v>0</v>
      </c>
      <c r="H133" s="33">
        <v>0</v>
      </c>
      <c r="I133" s="15">
        <v>0</v>
      </c>
      <c r="J133" s="15">
        <v>0</v>
      </c>
      <c r="L133" s="17"/>
      <c r="M133" s="22"/>
      <c r="N133" s="22"/>
      <c r="O133" s="22"/>
      <c r="P133" s="22"/>
      <c r="R133" s="17"/>
    </row>
    <row r="134" spans="1:18" x14ac:dyDescent="0.25">
      <c r="A134" s="3"/>
      <c r="D134" s="15"/>
      <c r="F134" s="19"/>
      <c r="G134" s="19"/>
      <c r="H134" s="19"/>
      <c r="I134" s="19"/>
      <c r="J134" s="19"/>
      <c r="K134" s="30"/>
      <c r="L134" s="17"/>
      <c r="M134" s="22"/>
      <c r="N134" s="22"/>
      <c r="O134" s="22"/>
      <c r="P134" s="22"/>
      <c r="R134" s="17"/>
    </row>
    <row r="135" spans="1:18" ht="15.75" thickBot="1" x14ac:dyDescent="0.3">
      <c r="A135" s="34" t="s">
        <v>263</v>
      </c>
      <c r="B135" s="35"/>
      <c r="C135" s="35"/>
      <c r="D135" s="36">
        <f>SUM(D100:D133)</f>
        <v>632357.3238561207</v>
      </c>
      <c r="E135" s="37"/>
      <c r="F135" s="38">
        <f>SUM(F100:F133)</f>
        <v>0</v>
      </c>
      <c r="G135" s="38">
        <f>SUM(G100:G133)</f>
        <v>-328292.60964281816</v>
      </c>
      <c r="H135" s="38">
        <f>SUM(H100:H133)</f>
        <v>326780.83723002265</v>
      </c>
      <c r="I135" s="38">
        <f>SUM(I100:I133)</f>
        <v>302257.07042526116</v>
      </c>
      <c r="J135" s="38">
        <f>SUM(J100:J133)</f>
        <v>331612.02584365482</v>
      </c>
      <c r="K135" s="30"/>
      <c r="L135" s="9"/>
      <c r="M135" s="22"/>
      <c r="N135" s="22"/>
      <c r="O135" s="22"/>
      <c r="P135" s="22"/>
    </row>
    <row r="136" spans="1:18" ht="15.75" thickTop="1" x14ac:dyDescent="0.25">
      <c r="D136" s="32"/>
      <c r="F136" s="39"/>
      <c r="G136" s="39"/>
      <c r="H136" s="39"/>
      <c r="I136" s="39"/>
      <c r="J136" s="39"/>
      <c r="K136"/>
      <c r="M136" s="22"/>
      <c r="N136" s="22"/>
      <c r="O136" s="22"/>
      <c r="P136" s="22"/>
    </row>
    <row r="137" spans="1:18" ht="15" customHeight="1" x14ac:dyDescent="0.25">
      <c r="A137" t="s">
        <v>264</v>
      </c>
    </row>
    <row r="138" spans="1:18" ht="49.5" customHeight="1" x14ac:dyDescent="0.25">
      <c r="A138" s="9" t="s">
        <v>190</v>
      </c>
    </row>
    <row r="139" spans="1:18" x14ac:dyDescent="0.25">
      <c r="K139"/>
    </row>
    <row r="140" spans="1:18" ht="15" customHeight="1" x14ac:dyDescent="0.25">
      <c r="K140"/>
    </row>
    <row r="141" spans="1:18" x14ac:dyDescent="0.25">
      <c r="K141"/>
    </row>
    <row r="142" spans="1:18" x14ac:dyDescent="0.25">
      <c r="K142"/>
    </row>
    <row r="143" spans="1:18" x14ac:dyDescent="0.25">
      <c r="K143"/>
    </row>
    <row r="144" spans="1:18" x14ac:dyDescent="0.25">
      <c r="K144"/>
    </row>
    <row r="145" spans="6:11" x14ac:dyDescent="0.25">
      <c r="K145"/>
    </row>
    <row r="146" spans="6:11" x14ac:dyDescent="0.25">
      <c r="K146"/>
    </row>
    <row r="147" spans="6:11" x14ac:dyDescent="0.25">
      <c r="K147"/>
    </row>
    <row r="148" spans="6:11" x14ac:dyDescent="0.25">
      <c r="K148"/>
    </row>
    <row r="149" spans="6:11" x14ac:dyDescent="0.25">
      <c r="K149"/>
    </row>
    <row r="150" spans="6:11" x14ac:dyDescent="0.25">
      <c r="F150" s="39"/>
      <c r="G150" s="21"/>
      <c r="K150"/>
    </row>
    <row r="151" spans="6:11" x14ac:dyDescent="0.25">
      <c r="F151" s="21"/>
      <c r="G151" s="1"/>
    </row>
    <row r="154" spans="6:11" x14ac:dyDescent="0.25">
      <c r="K154"/>
    </row>
    <row r="155" spans="6:11" x14ac:dyDescent="0.25">
      <c r="K155"/>
    </row>
    <row r="156" spans="6:11" x14ac:dyDescent="0.25">
      <c r="K156"/>
    </row>
    <row r="157" spans="6:11" x14ac:dyDescent="0.25">
      <c r="K157"/>
    </row>
    <row r="158" spans="6:11" x14ac:dyDescent="0.25">
      <c r="K158"/>
    </row>
    <row r="159" spans="6:11" x14ac:dyDescent="0.25">
      <c r="K159"/>
    </row>
    <row r="160" spans="6:11" x14ac:dyDescent="0.25">
      <c r="K160"/>
    </row>
    <row r="161" spans="11:11" x14ac:dyDescent="0.25">
      <c r="K161"/>
    </row>
    <row r="162" spans="11:11" x14ac:dyDescent="0.25">
      <c r="K162"/>
    </row>
    <row r="163" spans="11:11" x14ac:dyDescent="0.25">
      <c r="K163"/>
    </row>
    <row r="164" spans="11:11" x14ac:dyDescent="0.25">
      <c r="K164"/>
    </row>
    <row r="165" spans="11:11" x14ac:dyDescent="0.25">
      <c r="K165"/>
    </row>
    <row r="166" spans="11:11" x14ac:dyDescent="0.25">
      <c r="K166"/>
    </row>
    <row r="167" spans="11:11" x14ac:dyDescent="0.25">
      <c r="K167"/>
    </row>
    <row r="168" spans="11:11" x14ac:dyDescent="0.25">
      <c r="K168"/>
    </row>
    <row r="169" spans="11:11" x14ac:dyDescent="0.25">
      <c r="K169"/>
    </row>
    <row r="170" spans="11:11" x14ac:dyDescent="0.25">
      <c r="K170"/>
    </row>
    <row r="171" spans="11:11" x14ac:dyDescent="0.25">
      <c r="K171"/>
    </row>
    <row r="172" spans="11:11" x14ac:dyDescent="0.25">
      <c r="K172"/>
    </row>
  </sheetData>
  <mergeCells count="4">
    <mergeCell ref="F98:J98"/>
    <mergeCell ref="A8:J8"/>
    <mergeCell ref="F9:J9"/>
    <mergeCell ref="A97:J97"/>
  </mergeCells>
  <conditionalFormatting sqref="A34">
    <cfRule type="duplicateValues" dxfId="2" priority="2"/>
  </conditionalFormatting>
  <conditionalFormatting sqref="A35">
    <cfRule type="duplicateValues" dxfId="1" priority="3"/>
  </conditionalFormatting>
  <conditionalFormatting sqref="A37:A38">
    <cfRule type="duplicateValues" dxfId="0" priority="4"/>
  </conditionalFormatting>
  <dataValidations disablePrompts="1" count="2">
    <dataValidation type="list" allowBlank="1" showInputMessage="1" showErrorMessage="1" sqref="G10:J10 J99" xr:uid="{7F104CA1-2C7C-45F5-B0FE-7DB156040EAE}">
      <formula1>"2022,2023,2024,2025,2026"</formula1>
    </dataValidation>
    <dataValidation type="list" allowBlank="1" showInputMessage="1" showErrorMessage="1" sqref="F10 F99:I99" xr:uid="{994EA743-A3C4-4AB5-AE67-E5CA026BAB1C}">
      <formula1>"2019,2020,2021,2022,2023,2024,2025"</formula1>
    </dataValidation>
  </dataValidations>
  <pageMargins left="0.7" right="0.7" top="0.75" bottom="0.75" header="0.3" footer="0.3"/>
  <pageSetup paperSize="3" orientation="landscape" r:id="rId1"/>
  <ignoredErrors>
    <ignoredError sqref="D107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534782A815E141B38466E05E3D4672" ma:contentTypeVersion="10" ma:contentTypeDescription="Create a new document." ma:contentTypeScope="" ma:versionID="f8c6fbc0260773aae778f191878f80ea">
  <xsd:schema xmlns:xsd="http://www.w3.org/2001/XMLSchema" xmlns:xs="http://www.w3.org/2001/XMLSchema" xmlns:p="http://schemas.microsoft.com/office/2006/metadata/properties" xmlns:ns2="bfa31cb0-6824-4078-b3e6-7885ac38f538" xmlns:ns3="aa0c6b53-5a21-4cbd-82e9-826b7d016b9f" targetNamespace="http://schemas.microsoft.com/office/2006/metadata/properties" ma:root="true" ma:fieldsID="c622224eeadbb19c31d544a7dcba857e" ns2:_="" ns3:_="">
    <xsd:import namespace="bfa31cb0-6824-4078-b3e6-7885ac38f538"/>
    <xsd:import namespace="aa0c6b53-5a21-4cbd-82e9-826b7d016b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31cb0-6824-4078-b3e6-7885ac38f5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0c6b53-5a21-4cbd-82e9-826b7d016b9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536250-3AB1-4A0B-B404-4D069BBBA4DB}">
  <ds:schemaRefs>
    <ds:schemaRef ds:uri="http://purl.org/dc/elements/1.1/"/>
    <ds:schemaRef ds:uri="http://purl.org/dc/terms/"/>
    <ds:schemaRef ds:uri="aa0c6b53-5a21-4cbd-82e9-826b7d016b9f"/>
    <ds:schemaRef ds:uri="bfa31cb0-6824-4078-b3e6-7885ac38f538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9C4EF7D-2F8B-4C75-A254-B6B27E913B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8275A8-609E-4A83-80EF-1CEFC303D3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31cb0-6824-4078-b3e6-7885ac38f538"/>
    <ds:schemaRef ds:uri="aa0c6b53-5a21-4cbd-82e9-826b7d016b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Authorized Rev Req</vt:lpstr>
      <vt:lpstr>Incremental Rev Req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Luna, Evelyn</dc:creator>
  <cp:keywords/>
  <dc:description/>
  <cp:lastModifiedBy>Hammer, Alana N</cp:lastModifiedBy>
  <cp:revision/>
  <dcterms:created xsi:type="dcterms:W3CDTF">2022-09-14T20:35:11Z</dcterms:created>
  <dcterms:modified xsi:type="dcterms:W3CDTF">2022-09-16T22:38:36Z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0x0101007B534782A815E141B38466E05E3D4672</vt:lpwstr>
  </property>
</Properties>
</file>